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asová\Documents\Web obce\ROK 2024\"/>
    </mc:Choice>
  </mc:AlternateContent>
  <xr:revisionPtr revIDLastSave="0" documentId="8_{D3480673-231B-4763-9CFD-6992C598BD1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F29" i="1" l="1"/>
  <c r="H38" i="1" l="1"/>
  <c r="E29" i="1"/>
  <c r="F38" i="1"/>
  <c r="E38" i="1"/>
  <c r="D38" i="1"/>
  <c r="F24" i="1" l="1"/>
  <c r="F40" i="1" l="1"/>
  <c r="E41" i="1" l="1"/>
  <c r="H82" i="1" l="1"/>
  <c r="F82" i="1"/>
  <c r="E82" i="1"/>
  <c r="D82" i="1"/>
  <c r="D29" i="1" l="1"/>
  <c r="F42" i="1"/>
  <c r="E24" i="1"/>
  <c r="D24" i="1"/>
  <c r="D42" i="1" s="1"/>
  <c r="H29" i="1"/>
  <c r="H24" i="1"/>
  <c r="E42" i="1" l="1"/>
  <c r="H42" i="1"/>
</calcChain>
</file>

<file path=xl/sharedStrings.xml><?xml version="1.0" encoding="utf-8"?>
<sst xmlns="http://schemas.openxmlformats.org/spreadsheetml/2006/main" count="125" uniqueCount="103">
  <si>
    <t xml:space="preserve">OBEC KRASOVÁ </t>
  </si>
  <si>
    <t>KRASOVÁ 43</t>
  </si>
  <si>
    <t>IČ: 00637335</t>
  </si>
  <si>
    <t>0000</t>
  </si>
  <si>
    <t xml:space="preserve">ODPA </t>
  </si>
  <si>
    <t>POL</t>
  </si>
  <si>
    <t>1111</t>
  </si>
  <si>
    <t>1112</t>
  </si>
  <si>
    <t>1113</t>
  </si>
  <si>
    <t>1121</t>
  </si>
  <si>
    <t>1122</t>
  </si>
  <si>
    <t>1211</t>
  </si>
  <si>
    <t>1341</t>
  </si>
  <si>
    <t>1343</t>
  </si>
  <si>
    <t>1361</t>
  </si>
  <si>
    <t>1381</t>
  </si>
  <si>
    <t>1511</t>
  </si>
  <si>
    <t>4111</t>
  </si>
  <si>
    <t>4112</t>
  </si>
  <si>
    <t>POPIS</t>
  </si>
  <si>
    <t>Daň z příjmů fyzických osob placená plátci</t>
  </si>
  <si>
    <t>Daň z příjmů fyzických osob placená poplatníky</t>
  </si>
  <si>
    <t>Daň z příjmů fyzických osob vybíraná srážkou</t>
  </si>
  <si>
    <t>Daň z příjmů právnických osob</t>
  </si>
  <si>
    <t>Daň z příjmů právnických osob za obce</t>
  </si>
  <si>
    <t>Daň z přidané hodnoty</t>
  </si>
  <si>
    <t>Poplatek ze psů</t>
  </si>
  <si>
    <t>Poplatek za užívání veřejného prostranství</t>
  </si>
  <si>
    <t>Správní poplatky</t>
  </si>
  <si>
    <t>Daň z hazardních her</t>
  </si>
  <si>
    <t>Daň z nemovitých věcí</t>
  </si>
  <si>
    <t>Neinvestiční přijaté transf.z všeob.pokl.správy SR</t>
  </si>
  <si>
    <t>Neinv.př.transfery ze SR v rámci souhr.dot.vztahu</t>
  </si>
  <si>
    <t xml:space="preserve">OČEKÁVANÉ </t>
  </si>
  <si>
    <t xml:space="preserve">PLNĚNÍ ROZPOČTU </t>
  </si>
  <si>
    <t>SKUTEČNOST</t>
  </si>
  <si>
    <t xml:space="preserve">%SK/UR </t>
  </si>
  <si>
    <t>******</t>
  </si>
  <si>
    <t>1xxx</t>
  </si>
  <si>
    <t>4xxx</t>
  </si>
  <si>
    <t xml:space="preserve">Vnitřní obchod </t>
  </si>
  <si>
    <t xml:space="preserve">Mateřské školy </t>
  </si>
  <si>
    <t xml:space="preserve">Činnosti knihovnické </t>
  </si>
  <si>
    <t xml:space="preserve">Sportovní zařízení v majetku obce </t>
  </si>
  <si>
    <t xml:space="preserve">Veřejné osvětelní </t>
  </si>
  <si>
    <t xml:space="preserve">Činnost místní správy </t>
  </si>
  <si>
    <t>2xxx</t>
  </si>
  <si>
    <t xml:space="preserve">Třída 2 - NEDAŇOVÉ PŘÍJMY CELKEM </t>
  </si>
  <si>
    <t xml:space="preserve">Využívání a zneškodňování komun. odpadů </t>
  </si>
  <si>
    <t xml:space="preserve">I. ROZPOČTOVÉ PŘÍJMY </t>
  </si>
  <si>
    <t xml:space="preserve"> ROZPOČTOVÉ PŘÍJMY CELKEM </t>
  </si>
  <si>
    <t xml:space="preserve">II. ROZPOČTOVÉ VÝDAJE </t>
  </si>
  <si>
    <t>Pěstební činnost</t>
  </si>
  <si>
    <t>Silnice</t>
  </si>
  <si>
    <t xml:space="preserve">Ostatní záležitosti pozemních komunikací </t>
  </si>
  <si>
    <t xml:space="preserve">Provoz veřejné silniční dopravy </t>
  </si>
  <si>
    <t xml:space="preserve">Dopravní obslužnost </t>
  </si>
  <si>
    <t xml:space="preserve">Pitná voda </t>
  </si>
  <si>
    <t>Vodní díla v zemědělské krajině</t>
  </si>
  <si>
    <t xml:space="preserve">Ostatní záležitosti kultury </t>
  </si>
  <si>
    <t xml:space="preserve">Rozhlas a televize </t>
  </si>
  <si>
    <t xml:space="preserve">Ostatní záležitosti kultruy,církví a sděl.prostředků </t>
  </si>
  <si>
    <t xml:space="preserve">Využití volného času dětí a mládeže </t>
  </si>
  <si>
    <t xml:space="preserve">Veřejné osvětlení </t>
  </si>
  <si>
    <t>Komunální služby a územní rozvoj j.n.</t>
  </si>
  <si>
    <t xml:space="preserve">Sběr a svoz nebezpečných odpadů </t>
  </si>
  <si>
    <t xml:space="preserve">Sběr a svoz komunálních odpadů </t>
  </si>
  <si>
    <t xml:space="preserve">Péče o vzhled obcí a veřejnou zeleň </t>
  </si>
  <si>
    <t xml:space="preserve">Požární ochrana  - dobrovolná část </t>
  </si>
  <si>
    <t xml:space="preserve">Zastupitelstva obcí </t>
  </si>
  <si>
    <t xml:space="preserve">Obecné příjmy a výdaje z finančních operací </t>
  </si>
  <si>
    <t xml:space="preserve">Pojištění funkčně nespecifikované </t>
  </si>
  <si>
    <t xml:space="preserve">Ostatní finanční operace </t>
  </si>
  <si>
    <t xml:space="preserve">Finanční vypořádání minulých let </t>
  </si>
  <si>
    <t xml:space="preserve">Ostatní činnosti j.n. </t>
  </si>
  <si>
    <t xml:space="preserve">ROZPOČTOVÉ VÝDAJE CELKEM </t>
  </si>
  <si>
    <t xml:space="preserve">místostarosta </t>
  </si>
  <si>
    <t xml:space="preserve">Václav Vágner, v.r. </t>
  </si>
  <si>
    <t xml:space="preserve">starosta </t>
  </si>
  <si>
    <t xml:space="preserve">Vyvěšeno: </t>
  </si>
  <si>
    <t xml:space="preserve">Sejmuto: </t>
  </si>
  <si>
    <t xml:space="preserve">KONSOLIDACE </t>
  </si>
  <si>
    <t xml:space="preserve">Změna stavu krátkodobých prostředků na ban. účtech </t>
  </si>
  <si>
    <t xml:space="preserve">Třída 4 - PŘIJATÉ TRANSFERY CELKEM </t>
  </si>
  <si>
    <t xml:space="preserve">Třída 1 - DAŇOVÉ PŘÍJMY CELKEM </t>
  </si>
  <si>
    <t>3xxx</t>
  </si>
  <si>
    <t xml:space="preserve">Třída 3 - KAPITÁLOVÉ PŘÍJMY </t>
  </si>
  <si>
    <t>*******</t>
  </si>
  <si>
    <t>Komunální služby a územní rozvoj</t>
  </si>
  <si>
    <t xml:space="preserve">Krizová opatření </t>
  </si>
  <si>
    <t xml:space="preserve">Neinv.přijaté transfery od krajů </t>
  </si>
  <si>
    <t>Př. z poplatku za obecní systém odpad. hosp.</t>
  </si>
  <si>
    <t>827,24</t>
  </si>
  <si>
    <t xml:space="preserve">Martin Peřinka, v.r. </t>
  </si>
  <si>
    <t xml:space="preserve">Odvádění a čištění odpadních vod </t>
  </si>
  <si>
    <t>SR 2023</t>
  </si>
  <si>
    <t>UR 2023</t>
  </si>
  <si>
    <t xml:space="preserve">Investiční přčijaté transfery od krajů </t>
  </si>
  <si>
    <t xml:space="preserve">Komunální služby a územní rozvoj, j.n </t>
  </si>
  <si>
    <t xml:space="preserve">Volba prezidenta </t>
  </si>
  <si>
    <t xml:space="preserve">Ostatní splátky půjčených prostředků od veř. rozpočtů </t>
  </si>
  <si>
    <t xml:space="preserve"> ROZPOČET NA ROK 2024</t>
  </si>
  <si>
    <t>Rozpočet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</si>
</sst>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_ ;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.9499999999999993"/>
      <name val="Arial"/>
      <family val="2"/>
    </font>
    <font>
      <sz val="12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u val="singleAccounting"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0" fontId="3" fillId="0" borderId="0" xfId="1" applyFont="1" applyAlignment="1">
      <alignment horizontal="left"/>
    </xf>
    <xf numFmtId="0" fontId="3" fillId="0" borderId="0" xfId="1" applyFont="1"/>
    <xf numFmtId="0" fontId="1" fillId="0" borderId="0" xfId="0" applyFont="1"/>
    <xf numFmtId="164" fontId="0" fillId="0" borderId="0" xfId="0" applyNumberFormat="1" applyAlignment="1">
      <alignment horizontal="right"/>
    </xf>
    <xf numFmtId="0" fontId="4" fillId="0" borderId="0" xfId="0" applyFont="1"/>
    <xf numFmtId="164" fontId="5" fillId="0" borderId="3" xfId="0" applyNumberFormat="1" applyFont="1" applyBorder="1" applyAlignment="1">
      <alignment horizontal="right"/>
    </xf>
    <xf numFmtId="0" fontId="8" fillId="0" borderId="0" xfId="0" applyFont="1"/>
    <xf numFmtId="0" fontId="9" fillId="0" borderId="1" xfId="1" applyFont="1" applyBorder="1" applyAlignment="1">
      <alignment horizontal="left"/>
    </xf>
    <xf numFmtId="0" fontId="10" fillId="0" borderId="1" xfId="1" applyFont="1" applyBorder="1" applyAlignment="1">
      <alignment horizontal="left"/>
    </xf>
    <xf numFmtId="164" fontId="9" fillId="0" borderId="1" xfId="1" applyNumberFormat="1" applyFont="1" applyBorder="1"/>
    <xf numFmtId="165" fontId="9" fillId="0" borderId="1" xfId="1" applyNumberFormat="1" applyFont="1" applyBorder="1"/>
    <xf numFmtId="0" fontId="11" fillId="0" borderId="1" xfId="1" applyFont="1" applyBorder="1" applyAlignment="1">
      <alignment horizontal="right"/>
    </xf>
    <xf numFmtId="0" fontId="9" fillId="0" borderId="2" xfId="1" applyFont="1" applyBorder="1" applyAlignment="1">
      <alignment horizontal="left"/>
    </xf>
    <xf numFmtId="0" fontId="9" fillId="0" borderId="10" xfId="1" applyFont="1" applyBorder="1" applyAlignment="1">
      <alignment horizontal="left"/>
    </xf>
    <xf numFmtId="0" fontId="10" fillId="0" borderId="11" xfId="1" applyFont="1" applyBorder="1" applyAlignment="1">
      <alignment horizontal="left"/>
    </xf>
    <xf numFmtId="164" fontId="10" fillId="0" borderId="11" xfId="1" applyNumberFormat="1" applyFont="1" applyBorder="1"/>
    <xf numFmtId="165" fontId="10" fillId="0" borderId="11" xfId="1" applyNumberFormat="1" applyFont="1" applyBorder="1"/>
    <xf numFmtId="0" fontId="12" fillId="0" borderId="11" xfId="1" applyFont="1" applyBorder="1" applyAlignment="1">
      <alignment horizontal="right"/>
    </xf>
    <xf numFmtId="0" fontId="9" fillId="0" borderId="7" xfId="1" applyFont="1" applyBorder="1" applyAlignment="1">
      <alignment horizontal="left"/>
    </xf>
    <xf numFmtId="0" fontId="10" fillId="0" borderId="8" xfId="1" applyFont="1" applyBorder="1" applyAlignment="1">
      <alignment horizontal="left"/>
    </xf>
    <xf numFmtId="0" fontId="9" fillId="0" borderId="8" xfId="1" applyFont="1" applyBorder="1" applyAlignment="1">
      <alignment horizontal="left"/>
    </xf>
    <xf numFmtId="164" fontId="9" fillId="0" borderId="8" xfId="1" applyNumberFormat="1" applyFont="1" applyBorder="1"/>
    <xf numFmtId="165" fontId="9" fillId="0" borderId="8" xfId="1" applyNumberFormat="1" applyFont="1" applyBorder="1"/>
    <xf numFmtId="0" fontId="5" fillId="0" borderId="10" xfId="0" applyFont="1" applyBorder="1"/>
    <xf numFmtId="164" fontId="6" fillId="0" borderId="11" xfId="0" applyNumberFormat="1" applyFont="1" applyBorder="1"/>
    <xf numFmtId="165" fontId="6" fillId="0" borderId="11" xfId="0" applyNumberFormat="1" applyFont="1" applyBorder="1"/>
    <xf numFmtId="0" fontId="13" fillId="0" borderId="11" xfId="0" applyFont="1" applyBorder="1"/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/>
    <xf numFmtId="165" fontId="5" fillId="0" borderId="1" xfId="0" applyNumberFormat="1" applyFont="1" applyBorder="1"/>
    <xf numFmtId="0" fontId="14" fillId="0" borderId="1" xfId="0" applyFont="1" applyBorder="1"/>
    <xf numFmtId="0" fontId="5" fillId="0" borderId="1" xfId="0" applyFont="1" applyBorder="1"/>
    <xf numFmtId="0" fontId="5" fillId="0" borderId="10" xfId="0" applyFont="1" applyBorder="1" applyAlignment="1">
      <alignment horizontal="left"/>
    </xf>
    <xf numFmtId="0" fontId="5" fillId="0" borderId="11" xfId="0" applyFont="1" applyBorder="1"/>
    <xf numFmtId="0" fontId="6" fillId="0" borderId="11" xfId="0" applyFont="1" applyBorder="1"/>
    <xf numFmtId="0" fontId="6" fillId="0" borderId="10" xfId="0" applyFont="1" applyBorder="1"/>
    <xf numFmtId="0" fontId="5" fillId="0" borderId="0" xfId="0" applyFont="1"/>
    <xf numFmtId="164" fontId="5" fillId="0" borderId="0" xfId="0" applyNumberFormat="1" applyFont="1" applyAlignment="1">
      <alignment horizontal="right"/>
    </xf>
    <xf numFmtId="164" fontId="5" fillId="0" borderId="12" xfId="0" applyNumberFormat="1" applyFont="1" applyBorder="1" applyAlignment="1">
      <alignment horizontal="right"/>
    </xf>
    <xf numFmtId="0" fontId="5" fillId="0" borderId="5" xfId="0" applyFont="1" applyBorder="1"/>
    <xf numFmtId="164" fontId="5" fillId="0" borderId="5" xfId="0" applyNumberFormat="1" applyFont="1" applyBorder="1"/>
    <xf numFmtId="165" fontId="5" fillId="0" borderId="5" xfId="0" applyNumberFormat="1" applyFont="1" applyBorder="1"/>
    <xf numFmtId="0" fontId="5" fillId="0" borderId="26" xfId="0" applyFont="1" applyBorder="1"/>
    <xf numFmtId="0" fontId="6" fillId="0" borderId="22" xfId="0" applyFont="1" applyBorder="1"/>
    <xf numFmtId="0" fontId="6" fillId="0" borderId="1" xfId="0" applyFont="1" applyBorder="1"/>
    <xf numFmtId="0" fontId="14" fillId="0" borderId="5" xfId="0" applyFont="1" applyBorder="1"/>
    <xf numFmtId="0" fontId="6" fillId="0" borderId="16" xfId="0" applyFont="1" applyBorder="1" applyAlignment="1">
      <alignment horizontal="center" vertical="top"/>
    </xf>
    <xf numFmtId="0" fontId="6" fillId="0" borderId="16" xfId="0" applyFont="1" applyBorder="1" applyAlignment="1">
      <alignment horizontal="left"/>
    </xf>
    <xf numFmtId="0" fontId="6" fillId="0" borderId="16" xfId="0" applyFont="1" applyBorder="1" applyAlignment="1">
      <alignment horizontal="center"/>
    </xf>
    <xf numFmtId="164" fontId="6" fillId="0" borderId="19" xfId="0" applyNumberFormat="1" applyFont="1" applyBorder="1" applyAlignment="1">
      <alignment horizontal="center" vertical="top"/>
    </xf>
    <xf numFmtId="0" fontId="9" fillId="0" borderId="27" xfId="1" applyFont="1" applyBorder="1" applyAlignment="1">
      <alignment horizontal="left"/>
    </xf>
    <xf numFmtId="0" fontId="10" fillId="0" borderId="28" xfId="1" applyFont="1" applyBorder="1" applyAlignment="1">
      <alignment horizontal="left"/>
    </xf>
    <xf numFmtId="0" fontId="9" fillId="0" borderId="28" xfId="1" applyFont="1" applyBorder="1" applyAlignment="1">
      <alignment horizontal="left"/>
    </xf>
    <xf numFmtId="164" fontId="9" fillId="0" borderId="28" xfId="1" applyNumberFormat="1" applyFont="1" applyBorder="1"/>
    <xf numFmtId="165" fontId="9" fillId="0" borderId="28" xfId="1" applyNumberFormat="1" applyFont="1" applyBorder="1"/>
    <xf numFmtId="0" fontId="11" fillId="0" borderId="28" xfId="1" applyFont="1" applyBorder="1" applyAlignment="1">
      <alignment horizontal="right"/>
    </xf>
    <xf numFmtId="0" fontId="6" fillId="0" borderId="0" xfId="0" applyFont="1"/>
    <xf numFmtId="164" fontId="6" fillId="0" borderId="0" xfId="0" applyNumberFormat="1" applyFont="1"/>
    <xf numFmtId="165" fontId="6" fillId="0" borderId="0" xfId="0" applyNumberFormat="1" applyFont="1"/>
    <xf numFmtId="0" fontId="13" fillId="0" borderId="0" xfId="0" applyFont="1"/>
    <xf numFmtId="164" fontId="6" fillId="0" borderId="0" xfId="0" applyNumberFormat="1" applyFont="1" applyAlignment="1">
      <alignment horizontal="right"/>
    </xf>
    <xf numFmtId="0" fontId="6" fillId="0" borderId="20" xfId="0" applyFont="1" applyBorder="1"/>
    <xf numFmtId="0" fontId="6" fillId="0" borderId="16" xfId="0" applyFont="1" applyBorder="1"/>
    <xf numFmtId="164" fontId="6" fillId="0" borderId="16" xfId="0" applyNumberFormat="1" applyFont="1" applyBorder="1"/>
    <xf numFmtId="165" fontId="6" fillId="0" borderId="16" xfId="0" applyNumberFormat="1" applyFont="1" applyBorder="1"/>
    <xf numFmtId="0" fontId="13" fillId="0" borderId="16" xfId="0" applyFont="1" applyBorder="1"/>
    <xf numFmtId="164" fontId="6" fillId="0" borderId="19" xfId="0" applyNumberFormat="1" applyFont="1" applyBorder="1" applyAlignment="1">
      <alignment horizontal="right"/>
    </xf>
    <xf numFmtId="164" fontId="6" fillId="0" borderId="1" xfId="0" applyNumberFormat="1" applyFont="1" applyBorder="1"/>
    <xf numFmtId="165" fontId="6" fillId="0" borderId="1" xfId="0" applyNumberFormat="1" applyFont="1" applyBorder="1"/>
    <xf numFmtId="0" fontId="6" fillId="0" borderId="30" xfId="0" applyFont="1" applyBorder="1"/>
    <xf numFmtId="164" fontId="6" fillId="0" borderId="22" xfId="0" applyNumberFormat="1" applyFont="1" applyBorder="1"/>
    <xf numFmtId="165" fontId="6" fillId="0" borderId="22" xfId="0" applyNumberFormat="1" applyFont="1" applyBorder="1"/>
    <xf numFmtId="0" fontId="13" fillId="0" borderId="22" xfId="0" applyFont="1" applyBorder="1"/>
    <xf numFmtId="164" fontId="6" fillId="0" borderId="31" xfId="0" applyNumberFormat="1" applyFont="1" applyBorder="1" applyAlignment="1">
      <alignment horizontal="right"/>
    </xf>
    <xf numFmtId="0" fontId="6" fillId="0" borderId="2" xfId="0" applyFont="1" applyBorder="1"/>
    <xf numFmtId="164" fontId="6" fillId="0" borderId="3" xfId="0" applyNumberFormat="1" applyFont="1" applyBorder="1" applyAlignment="1">
      <alignment horizontal="right"/>
    </xf>
    <xf numFmtId="0" fontId="6" fillId="0" borderId="27" xfId="0" applyFont="1" applyBorder="1"/>
    <xf numFmtId="0" fontId="6" fillId="0" borderId="28" xfId="0" applyFont="1" applyBorder="1"/>
    <xf numFmtId="164" fontId="6" fillId="0" borderId="28" xfId="0" applyNumberFormat="1" applyFont="1" applyBorder="1"/>
    <xf numFmtId="165" fontId="6" fillId="0" borderId="28" xfId="0" applyNumberFormat="1" applyFont="1" applyBorder="1"/>
    <xf numFmtId="0" fontId="13" fillId="0" borderId="28" xfId="0" applyFont="1" applyBorder="1"/>
    <xf numFmtId="164" fontId="6" fillId="0" borderId="29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4" xfId="0" applyFont="1" applyBorder="1"/>
    <xf numFmtId="0" fontId="15" fillId="0" borderId="0" xfId="0" applyFont="1" applyAlignment="1">
      <alignment horizontal="center"/>
    </xf>
    <xf numFmtId="0" fontId="5" fillId="0" borderId="20" xfId="0" applyFont="1" applyBorder="1" applyAlignment="1">
      <alignment horizontal="left"/>
    </xf>
    <xf numFmtId="164" fontId="10" fillId="0" borderId="3" xfId="1" applyNumberFormat="1" applyFont="1" applyBorder="1" applyAlignment="1">
      <alignment horizontal="right"/>
    </xf>
    <xf numFmtId="164" fontId="10" fillId="0" borderId="29" xfId="1" applyNumberFormat="1" applyFont="1" applyBorder="1" applyAlignment="1">
      <alignment horizontal="right"/>
    </xf>
    <xf numFmtId="164" fontId="10" fillId="0" borderId="9" xfId="1" applyNumberFormat="1" applyFont="1" applyBorder="1" applyAlignment="1">
      <alignment horizontal="right"/>
    </xf>
    <xf numFmtId="164" fontId="12" fillId="0" borderId="12" xfId="1" applyNumberFormat="1" applyFont="1" applyBorder="1" applyAlignment="1">
      <alignment horizontal="right"/>
    </xf>
    <xf numFmtId="164" fontId="13" fillId="0" borderId="12" xfId="0" applyNumberFormat="1" applyFont="1" applyBorder="1" applyAlignment="1">
      <alignment horizontal="right"/>
    </xf>
    <xf numFmtId="164" fontId="17" fillId="0" borderId="19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164" fontId="17" fillId="0" borderId="12" xfId="0" applyNumberFormat="1" applyFont="1" applyBorder="1" applyAlignment="1">
      <alignment horizontal="right"/>
    </xf>
    <xf numFmtId="0" fontId="18" fillId="0" borderId="22" xfId="0" applyFont="1" applyBorder="1"/>
    <xf numFmtId="0" fontId="18" fillId="0" borderId="1" xfId="0" applyFont="1" applyBorder="1"/>
    <xf numFmtId="0" fontId="18" fillId="0" borderId="14" xfId="0" applyFont="1" applyBorder="1" applyAlignment="1">
      <alignment horizontal="left"/>
    </xf>
    <xf numFmtId="0" fontId="19" fillId="0" borderId="22" xfId="0" applyFont="1" applyBorder="1"/>
    <xf numFmtId="14" fontId="19" fillId="0" borderId="1" xfId="0" applyNumberFormat="1" applyFont="1" applyBorder="1" applyAlignment="1">
      <alignment horizontal="left"/>
    </xf>
    <xf numFmtId="2" fontId="11" fillId="0" borderId="1" xfId="1" applyNumberFormat="1" applyFont="1" applyBorder="1" applyAlignment="1">
      <alignment horizontal="right"/>
    </xf>
    <xf numFmtId="2" fontId="11" fillId="0" borderId="8" xfId="1" applyNumberFormat="1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2" fontId="14" fillId="0" borderId="1" xfId="0" applyNumberFormat="1" applyFont="1" applyBorder="1"/>
    <xf numFmtId="0" fontId="10" fillId="0" borderId="17" xfId="1" applyFont="1" applyBorder="1" applyAlignment="1">
      <alignment horizontal="left"/>
    </xf>
    <xf numFmtId="0" fontId="9" fillId="0" borderId="17" xfId="1" applyFont="1" applyBorder="1" applyAlignment="1">
      <alignment horizontal="left"/>
    </xf>
    <xf numFmtId="164" fontId="9" fillId="0" borderId="17" xfId="1" applyNumberFormat="1" applyFont="1" applyBorder="1"/>
    <xf numFmtId="165" fontId="9" fillId="0" borderId="17" xfId="1" applyNumberFormat="1" applyFont="1" applyBorder="1"/>
    <xf numFmtId="2" fontId="11" fillId="0" borderId="17" xfId="1" applyNumberFormat="1" applyFont="1" applyBorder="1" applyAlignment="1">
      <alignment horizontal="right"/>
    </xf>
    <xf numFmtId="164" fontId="10" fillId="0" borderId="18" xfId="1" applyNumberFormat="1" applyFont="1" applyBorder="1" applyAlignment="1">
      <alignment horizontal="right"/>
    </xf>
    <xf numFmtId="49" fontId="9" fillId="0" borderId="2" xfId="1" applyNumberFormat="1" applyFont="1" applyBorder="1" applyAlignment="1">
      <alignment horizontal="left"/>
    </xf>
    <xf numFmtId="49" fontId="13" fillId="0" borderId="1" xfId="0" applyNumberFormat="1" applyFont="1" applyBorder="1" applyAlignment="1">
      <alignment horizontal="right"/>
    </xf>
    <xf numFmtId="166" fontId="11" fillId="0" borderId="1" xfId="1" applyNumberFormat="1" applyFont="1" applyBorder="1" applyAlignment="1">
      <alignment horizontal="right"/>
    </xf>
    <xf numFmtId="49" fontId="9" fillId="0" borderId="21" xfId="1" applyNumberFormat="1" applyFont="1" applyBorder="1" applyAlignment="1">
      <alignment horizontal="left"/>
    </xf>
    <xf numFmtId="0" fontId="5" fillId="0" borderId="21" xfId="0" applyFont="1" applyBorder="1"/>
    <xf numFmtId="164" fontId="6" fillId="0" borderId="17" xfId="0" applyNumberFormat="1" applyFont="1" applyBorder="1"/>
    <xf numFmtId="165" fontId="6" fillId="0" borderId="17" xfId="0" applyNumberFormat="1" applyFont="1" applyBorder="1"/>
    <xf numFmtId="0" fontId="13" fillId="0" borderId="17" xfId="0" applyFont="1" applyBorder="1"/>
    <xf numFmtId="164" fontId="13" fillId="0" borderId="18" xfId="0" applyNumberFormat="1" applyFont="1" applyBorder="1" applyAlignment="1">
      <alignment horizontal="right"/>
    </xf>
    <xf numFmtId="0" fontId="1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6" fillId="0" borderId="23" xfId="0" applyFont="1" applyBorder="1" applyAlignment="1">
      <alignment horizontal="center" vertical="top"/>
    </xf>
    <xf numFmtId="0" fontId="16" fillId="0" borderId="24" xfId="0" applyFont="1" applyBorder="1" applyAlignment="1">
      <alignment horizontal="center" vertical="top"/>
    </xf>
    <xf numFmtId="0" fontId="16" fillId="0" borderId="25" xfId="0" applyFont="1" applyBorder="1" applyAlignment="1">
      <alignment horizontal="center" vertical="top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164" fontId="19" fillId="0" borderId="19" xfId="0" applyNumberFormat="1" applyFont="1" applyBorder="1" applyAlignment="1">
      <alignment horizontal="center" vertical="top"/>
    </xf>
    <xf numFmtId="164" fontId="19" fillId="0" borderId="18" xfId="0" applyNumberFormat="1" applyFont="1" applyBorder="1" applyAlignment="1">
      <alignment horizontal="center" vertical="top"/>
    </xf>
    <xf numFmtId="164" fontId="19" fillId="0" borderId="1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6" xfId="0" applyFont="1" applyBorder="1" applyAlignment="1">
      <alignment horizontal="center" vertical="top"/>
    </xf>
    <xf numFmtId="0" fontId="7" fillId="0" borderId="17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7" fillId="0" borderId="20" xfId="0" applyFont="1" applyBorder="1" applyAlignment="1">
      <alignment horizontal="center" vertical="top"/>
    </xf>
    <xf numFmtId="0" fontId="7" fillId="0" borderId="21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19" fillId="0" borderId="16" xfId="0" applyFont="1" applyBorder="1" applyAlignment="1">
      <alignment horizontal="center" vertical="top"/>
    </xf>
    <xf numFmtId="0" fontId="19" fillId="0" borderId="17" xfId="0" applyFont="1" applyBorder="1" applyAlignment="1">
      <alignment horizontal="center" vertical="top"/>
    </xf>
    <xf numFmtId="0" fontId="19" fillId="0" borderId="14" xfId="0" applyFont="1" applyBorder="1" applyAlignment="1">
      <alignment horizontal="center" vertical="top"/>
    </xf>
    <xf numFmtId="14" fontId="0" fillId="0" borderId="0" xfId="0" applyNumberFormat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0"/>
  <sheetViews>
    <sheetView tabSelected="1" topLeftCell="A70" workbookViewId="0">
      <selection activeCell="C95" sqref="C95"/>
    </sheetView>
  </sheetViews>
  <sheetFormatPr defaultRowHeight="15" x14ac:dyDescent="0.25"/>
  <cols>
    <col min="1" max="1" width="7.140625" customWidth="1"/>
    <col min="2" max="2" width="4.85546875" customWidth="1"/>
    <col min="3" max="3" width="45.85546875" customWidth="1"/>
    <col min="4" max="4" width="16.140625" bestFit="1" customWidth="1"/>
    <col min="5" max="5" width="14.42578125" customWidth="1"/>
    <col min="6" max="6" width="16.85546875" customWidth="1"/>
    <col min="7" max="7" width="12.140625" customWidth="1"/>
    <col min="8" max="8" width="16.7109375" style="4" customWidth="1"/>
  </cols>
  <sheetData>
    <row r="1" spans="1:16" x14ac:dyDescent="0.25">
      <c r="A1" s="37" t="s">
        <v>0</v>
      </c>
      <c r="B1" s="37"/>
      <c r="C1" s="37"/>
    </row>
    <row r="2" spans="1:16" x14ac:dyDescent="0.25">
      <c r="A2" s="37" t="s">
        <v>1</v>
      </c>
      <c r="B2" s="37"/>
      <c r="C2" s="37"/>
    </row>
    <row r="3" spans="1:16" ht="23.25" x14ac:dyDescent="0.35">
      <c r="A3" s="37" t="s">
        <v>2</v>
      </c>
      <c r="B3" s="37"/>
      <c r="C3" s="120" t="s">
        <v>101</v>
      </c>
      <c r="D3" s="120"/>
      <c r="E3" s="120"/>
      <c r="F3" s="120"/>
      <c r="G3" s="120"/>
      <c r="H3" s="120"/>
    </row>
    <row r="4" spans="1:16" ht="23.25" x14ac:dyDescent="0.35">
      <c r="A4" s="37"/>
      <c r="B4" s="37"/>
      <c r="C4" s="85"/>
      <c r="D4" s="85"/>
      <c r="E4" s="85"/>
      <c r="F4" s="85"/>
      <c r="G4" s="85"/>
      <c r="H4" s="85"/>
    </row>
    <row r="5" spans="1:16" x14ac:dyDescent="0.25">
      <c r="A5" s="7"/>
      <c r="B5" s="7"/>
      <c r="C5" s="7"/>
    </row>
    <row r="6" spans="1:16" ht="15.75" thickBot="1" x14ac:dyDescent="0.3">
      <c r="C6" s="3"/>
    </row>
    <row r="7" spans="1:16" x14ac:dyDescent="0.25">
      <c r="A7" s="135" t="s">
        <v>4</v>
      </c>
      <c r="B7" s="132" t="s">
        <v>5</v>
      </c>
      <c r="C7" s="132" t="s">
        <v>19</v>
      </c>
      <c r="D7" s="132" t="s">
        <v>95</v>
      </c>
      <c r="E7" s="96" t="s">
        <v>96</v>
      </c>
      <c r="F7" s="99" t="s">
        <v>35</v>
      </c>
      <c r="G7" s="138" t="s">
        <v>36</v>
      </c>
      <c r="H7" s="127" t="s">
        <v>102</v>
      </c>
    </row>
    <row r="8" spans="1:16" x14ac:dyDescent="0.25">
      <c r="A8" s="136"/>
      <c r="B8" s="133"/>
      <c r="C8" s="133"/>
      <c r="D8" s="133"/>
      <c r="E8" s="97" t="s">
        <v>33</v>
      </c>
      <c r="F8" s="100">
        <v>45260</v>
      </c>
      <c r="G8" s="139"/>
      <c r="H8" s="128"/>
    </row>
    <row r="9" spans="1:16" x14ac:dyDescent="0.25">
      <c r="A9" s="136"/>
      <c r="B9" s="133"/>
      <c r="C9" s="133"/>
      <c r="D9" s="133"/>
      <c r="E9" s="97" t="s">
        <v>34</v>
      </c>
      <c r="F9" s="130"/>
      <c r="G9" s="139"/>
      <c r="H9" s="128"/>
    </row>
    <row r="10" spans="1:16" ht="15.75" thickBot="1" x14ac:dyDescent="0.3">
      <c r="A10" s="137"/>
      <c r="B10" s="134"/>
      <c r="C10" s="134"/>
      <c r="D10" s="134"/>
      <c r="E10" s="98">
        <v>2023</v>
      </c>
      <c r="F10" s="131"/>
      <c r="G10" s="140"/>
      <c r="H10" s="129"/>
    </row>
    <row r="11" spans="1:16" ht="15.75" x14ac:dyDescent="0.25">
      <c r="A11" s="122" t="s">
        <v>49</v>
      </c>
      <c r="B11" s="123"/>
      <c r="C11" s="124"/>
      <c r="D11" s="47"/>
      <c r="E11" s="48"/>
      <c r="F11" s="49"/>
      <c r="G11" s="47"/>
      <c r="H11" s="50"/>
    </row>
    <row r="12" spans="1:16" x14ac:dyDescent="0.25">
      <c r="A12" s="13" t="s">
        <v>3</v>
      </c>
      <c r="B12" s="9" t="s">
        <v>6</v>
      </c>
      <c r="C12" s="8" t="s">
        <v>20</v>
      </c>
      <c r="D12" s="10">
        <v>1024700</v>
      </c>
      <c r="E12" s="10">
        <v>1024700</v>
      </c>
      <c r="F12" s="11">
        <v>1139046.6200000001</v>
      </c>
      <c r="G12" s="12">
        <v>111.16</v>
      </c>
      <c r="H12" s="87">
        <v>1139000</v>
      </c>
      <c r="I12" s="2"/>
      <c r="J12" s="2"/>
      <c r="K12" s="1"/>
      <c r="L12" s="1"/>
      <c r="M12" s="1"/>
      <c r="N12" s="1"/>
      <c r="O12" s="1"/>
      <c r="P12" s="1"/>
    </row>
    <row r="13" spans="1:16" x14ac:dyDescent="0.25">
      <c r="A13" s="13" t="s">
        <v>3</v>
      </c>
      <c r="B13" s="9" t="s">
        <v>7</v>
      </c>
      <c r="C13" s="8" t="s">
        <v>21</v>
      </c>
      <c r="D13" s="10">
        <v>78700</v>
      </c>
      <c r="E13" s="10">
        <v>78700</v>
      </c>
      <c r="F13" s="11">
        <v>81697.84</v>
      </c>
      <c r="G13" s="12">
        <v>103.81</v>
      </c>
      <c r="H13" s="87">
        <v>81600</v>
      </c>
      <c r="I13" s="2"/>
      <c r="J13" s="2"/>
      <c r="K13" s="1"/>
      <c r="L13" s="1"/>
      <c r="M13" s="1"/>
      <c r="N13" s="1"/>
      <c r="O13" s="1"/>
      <c r="P13" s="1"/>
    </row>
    <row r="14" spans="1:16" x14ac:dyDescent="0.25">
      <c r="A14" s="13" t="s">
        <v>3</v>
      </c>
      <c r="B14" s="9" t="s">
        <v>8</v>
      </c>
      <c r="C14" s="8" t="s">
        <v>22</v>
      </c>
      <c r="D14" s="10">
        <v>203700</v>
      </c>
      <c r="E14" s="10">
        <v>203700</v>
      </c>
      <c r="F14" s="11">
        <v>286026.92</v>
      </c>
      <c r="G14" s="12">
        <v>140.41999999999999</v>
      </c>
      <c r="H14" s="87">
        <v>286000</v>
      </c>
      <c r="I14" s="2"/>
      <c r="J14" s="2"/>
      <c r="K14" s="1"/>
      <c r="L14" s="1"/>
      <c r="M14" s="1"/>
      <c r="N14" s="1"/>
      <c r="O14" s="1"/>
      <c r="P14" s="1"/>
    </row>
    <row r="15" spans="1:16" x14ac:dyDescent="0.25">
      <c r="A15" s="13" t="s">
        <v>3</v>
      </c>
      <c r="B15" s="9" t="s">
        <v>9</v>
      </c>
      <c r="C15" s="8" t="s">
        <v>23</v>
      </c>
      <c r="D15" s="10">
        <v>1410400</v>
      </c>
      <c r="E15" s="10">
        <v>1478400</v>
      </c>
      <c r="F15" s="11">
        <v>1899343.54</v>
      </c>
      <c r="G15" s="12">
        <v>134.66999999999999</v>
      </c>
      <c r="H15" s="87">
        <v>1899000</v>
      </c>
      <c r="I15" s="2"/>
      <c r="J15" s="2"/>
      <c r="K15" s="1"/>
      <c r="L15" s="1"/>
      <c r="M15" s="1"/>
      <c r="N15" s="1"/>
      <c r="O15" s="1"/>
      <c r="P15" s="1"/>
    </row>
    <row r="16" spans="1:16" x14ac:dyDescent="0.25">
      <c r="A16" s="13" t="s">
        <v>3</v>
      </c>
      <c r="B16" s="9" t="s">
        <v>10</v>
      </c>
      <c r="C16" s="8" t="s">
        <v>24</v>
      </c>
      <c r="D16" s="10">
        <v>5000</v>
      </c>
      <c r="E16" s="10">
        <v>5000</v>
      </c>
      <c r="F16" s="11">
        <v>4750</v>
      </c>
      <c r="G16" s="113">
        <v>95</v>
      </c>
      <c r="H16" s="87">
        <v>5000</v>
      </c>
      <c r="I16" s="2"/>
      <c r="J16" s="2"/>
      <c r="K16" s="1"/>
      <c r="L16" s="1"/>
      <c r="M16" s="1"/>
      <c r="N16" s="1"/>
      <c r="O16" s="1"/>
      <c r="P16" s="1"/>
    </row>
    <row r="17" spans="1:16" x14ac:dyDescent="0.25">
      <c r="A17" s="13" t="s">
        <v>3</v>
      </c>
      <c r="B17" s="9" t="s">
        <v>11</v>
      </c>
      <c r="C17" s="8" t="s">
        <v>25</v>
      </c>
      <c r="D17" s="10">
        <v>3584600</v>
      </c>
      <c r="E17" s="10">
        <v>3584600</v>
      </c>
      <c r="F17" s="11">
        <v>3661060.86</v>
      </c>
      <c r="G17" s="12">
        <v>102.13</v>
      </c>
      <c r="H17" s="87">
        <v>3661000</v>
      </c>
      <c r="I17" s="2"/>
      <c r="J17" s="2"/>
      <c r="K17" s="1"/>
      <c r="L17" s="1"/>
      <c r="M17" s="1"/>
      <c r="N17" s="1"/>
      <c r="O17" s="1"/>
      <c r="P17" s="1"/>
    </row>
    <row r="18" spans="1:16" x14ac:dyDescent="0.25">
      <c r="A18" s="13" t="s">
        <v>3</v>
      </c>
      <c r="B18" s="9" t="s">
        <v>12</v>
      </c>
      <c r="C18" s="8" t="s">
        <v>26</v>
      </c>
      <c r="D18" s="10">
        <v>16600</v>
      </c>
      <c r="E18" s="10">
        <v>16600</v>
      </c>
      <c r="F18" s="11">
        <v>17683</v>
      </c>
      <c r="G18" s="12">
        <v>106.52</v>
      </c>
      <c r="H18" s="87">
        <v>17600</v>
      </c>
      <c r="I18" s="2"/>
      <c r="J18" s="2"/>
      <c r="K18" s="1"/>
      <c r="L18" s="1"/>
      <c r="M18" s="1"/>
      <c r="N18" s="1"/>
      <c r="O18" s="1"/>
      <c r="P18" s="1"/>
    </row>
    <row r="19" spans="1:16" x14ac:dyDescent="0.25">
      <c r="A19" s="13" t="s">
        <v>3</v>
      </c>
      <c r="B19" s="9" t="s">
        <v>13</v>
      </c>
      <c r="C19" s="8" t="s">
        <v>27</v>
      </c>
      <c r="D19" s="10">
        <v>2000</v>
      </c>
      <c r="E19" s="10">
        <v>2000</v>
      </c>
      <c r="F19" s="11">
        <v>2000</v>
      </c>
      <c r="G19" s="101">
        <v>100</v>
      </c>
      <c r="H19" s="87">
        <v>2000</v>
      </c>
      <c r="I19" s="2"/>
      <c r="J19" s="2"/>
      <c r="K19" s="1"/>
      <c r="L19" s="1"/>
      <c r="M19" s="1"/>
      <c r="N19" s="1"/>
      <c r="O19" s="1"/>
      <c r="P19" s="1"/>
    </row>
    <row r="20" spans="1:16" x14ac:dyDescent="0.25">
      <c r="A20" s="13" t="s">
        <v>3</v>
      </c>
      <c r="B20" s="9">
        <v>1345</v>
      </c>
      <c r="C20" s="8" t="s">
        <v>91</v>
      </c>
      <c r="D20" s="10">
        <v>293400</v>
      </c>
      <c r="E20" s="10">
        <v>293400</v>
      </c>
      <c r="F20" s="11">
        <v>293647.12</v>
      </c>
      <c r="G20" s="12">
        <v>100.08</v>
      </c>
      <c r="H20" s="87">
        <v>350700</v>
      </c>
      <c r="I20" s="2"/>
      <c r="J20" s="2"/>
      <c r="K20" s="1"/>
      <c r="L20" s="1"/>
      <c r="M20" s="1"/>
      <c r="N20" s="1"/>
      <c r="O20" s="1"/>
      <c r="P20" s="1"/>
    </row>
    <row r="21" spans="1:16" x14ac:dyDescent="0.25">
      <c r="A21" s="13" t="s">
        <v>3</v>
      </c>
      <c r="B21" s="9" t="s">
        <v>14</v>
      </c>
      <c r="C21" s="8" t="s">
        <v>28</v>
      </c>
      <c r="D21" s="10">
        <v>2300</v>
      </c>
      <c r="E21" s="10">
        <v>2300</v>
      </c>
      <c r="F21" s="11">
        <v>1830</v>
      </c>
      <c r="G21" s="101">
        <v>79.569999999999993</v>
      </c>
      <c r="H21" s="87">
        <v>2000</v>
      </c>
      <c r="I21" s="2"/>
      <c r="J21" s="2"/>
      <c r="K21" s="1"/>
      <c r="L21" s="1"/>
      <c r="M21" s="1"/>
      <c r="N21" s="1"/>
      <c r="O21" s="1"/>
      <c r="P21" s="1"/>
    </row>
    <row r="22" spans="1:16" x14ac:dyDescent="0.25">
      <c r="A22" s="13" t="s">
        <v>3</v>
      </c>
      <c r="B22" s="9" t="s">
        <v>15</v>
      </c>
      <c r="C22" s="8" t="s">
        <v>29</v>
      </c>
      <c r="D22" s="10">
        <v>55100</v>
      </c>
      <c r="E22" s="10">
        <v>55100</v>
      </c>
      <c r="F22" s="11">
        <v>57560.69</v>
      </c>
      <c r="G22" s="12">
        <v>104.47</v>
      </c>
      <c r="H22" s="87">
        <v>57500</v>
      </c>
      <c r="I22" s="2"/>
      <c r="J22" s="2"/>
      <c r="K22" s="1"/>
      <c r="L22" s="1"/>
      <c r="M22" s="1"/>
      <c r="N22" s="1"/>
      <c r="O22" s="1"/>
      <c r="P22" s="1"/>
    </row>
    <row r="23" spans="1:16" ht="15.75" thickBot="1" x14ac:dyDescent="0.3">
      <c r="A23" s="51" t="s">
        <v>3</v>
      </c>
      <c r="B23" s="52" t="s">
        <v>16</v>
      </c>
      <c r="C23" s="53" t="s">
        <v>30</v>
      </c>
      <c r="D23" s="54">
        <v>99100</v>
      </c>
      <c r="E23" s="54">
        <v>99100</v>
      </c>
      <c r="F23" s="55">
        <v>96018.26</v>
      </c>
      <c r="G23" s="56">
        <v>96.89</v>
      </c>
      <c r="H23" s="88">
        <v>172800</v>
      </c>
      <c r="I23" s="2"/>
      <c r="J23" s="2"/>
      <c r="K23" s="1"/>
      <c r="L23" s="1"/>
      <c r="M23" s="1"/>
      <c r="N23" s="1"/>
      <c r="O23" s="1"/>
      <c r="P23" s="1"/>
    </row>
    <row r="24" spans="1:16" ht="15.75" thickBot="1" x14ac:dyDescent="0.3">
      <c r="A24" s="14"/>
      <c r="B24" s="15" t="s">
        <v>38</v>
      </c>
      <c r="C24" s="15" t="s">
        <v>84</v>
      </c>
      <c r="D24" s="16">
        <f>SUM(D12:D23)</f>
        <v>6775600</v>
      </c>
      <c r="E24" s="16">
        <f>SUM(E12:E23)</f>
        <v>6843600</v>
      </c>
      <c r="F24" s="17">
        <f>SUM(F12:F23)</f>
        <v>7540664.8499999996</v>
      </c>
      <c r="G24" s="18">
        <v>110.17</v>
      </c>
      <c r="H24" s="90">
        <f>SUM(H12:H23)</f>
        <v>7674200</v>
      </c>
      <c r="I24" s="2"/>
      <c r="J24" s="2"/>
      <c r="K24" s="1"/>
      <c r="L24" s="1"/>
      <c r="M24" s="1"/>
      <c r="N24" s="1"/>
      <c r="O24" s="1"/>
      <c r="P24" s="1"/>
    </row>
    <row r="25" spans="1:16" x14ac:dyDescent="0.25">
      <c r="A25" s="19" t="s">
        <v>3</v>
      </c>
      <c r="B25" s="20" t="s">
        <v>17</v>
      </c>
      <c r="C25" s="21" t="s">
        <v>31</v>
      </c>
      <c r="D25" s="22"/>
      <c r="E25" s="22">
        <v>38600</v>
      </c>
      <c r="F25" s="23">
        <v>38600</v>
      </c>
      <c r="G25" s="102">
        <v>100</v>
      </c>
      <c r="H25" s="89">
        <v>0</v>
      </c>
      <c r="I25" s="2"/>
      <c r="J25" s="2"/>
      <c r="K25" s="1"/>
      <c r="L25" s="1"/>
      <c r="M25" s="1"/>
      <c r="N25" s="1"/>
      <c r="O25" s="1"/>
      <c r="P25" s="1"/>
    </row>
    <row r="26" spans="1:16" x14ac:dyDescent="0.25">
      <c r="A26" s="13" t="s">
        <v>3</v>
      </c>
      <c r="B26" s="9" t="s">
        <v>18</v>
      </c>
      <c r="C26" s="8" t="s">
        <v>32</v>
      </c>
      <c r="D26" s="10">
        <v>117200</v>
      </c>
      <c r="E26" s="10">
        <v>117200</v>
      </c>
      <c r="F26" s="11">
        <v>107437</v>
      </c>
      <c r="G26" s="101">
        <v>91.67</v>
      </c>
      <c r="H26" s="87">
        <v>113700</v>
      </c>
      <c r="I26" s="2"/>
      <c r="J26" s="2"/>
      <c r="K26" s="1"/>
      <c r="L26" s="1"/>
      <c r="M26" s="1"/>
      <c r="N26" s="1"/>
      <c r="O26" s="1"/>
      <c r="P26" s="1"/>
    </row>
    <row r="27" spans="1:16" x14ac:dyDescent="0.25">
      <c r="A27" s="111" t="s">
        <v>3</v>
      </c>
      <c r="B27" s="9">
        <v>4122</v>
      </c>
      <c r="C27" s="8" t="s">
        <v>90</v>
      </c>
      <c r="D27" s="10"/>
      <c r="E27" s="10">
        <v>60000</v>
      </c>
      <c r="F27" s="11">
        <v>60000</v>
      </c>
      <c r="G27" s="101">
        <v>100</v>
      </c>
      <c r="H27" s="87"/>
      <c r="I27" s="2"/>
      <c r="J27" s="2"/>
      <c r="K27" s="1"/>
      <c r="L27" s="1"/>
      <c r="M27" s="1"/>
      <c r="N27" s="1"/>
      <c r="O27" s="1"/>
      <c r="P27" s="1"/>
    </row>
    <row r="28" spans="1:16" ht="15.75" thickBot="1" x14ac:dyDescent="0.3">
      <c r="A28" s="114" t="s">
        <v>3</v>
      </c>
      <c r="B28" s="105">
        <v>4222</v>
      </c>
      <c r="C28" s="106" t="s">
        <v>97</v>
      </c>
      <c r="D28" s="107"/>
      <c r="E28" s="107">
        <v>80000</v>
      </c>
      <c r="F28" s="108">
        <v>80000</v>
      </c>
      <c r="G28" s="109">
        <v>100</v>
      </c>
      <c r="H28" s="110"/>
      <c r="I28" s="2"/>
      <c r="J28" s="2"/>
      <c r="K28" s="1"/>
      <c r="L28" s="1"/>
      <c r="M28" s="1"/>
      <c r="N28" s="1"/>
      <c r="O28" s="1"/>
      <c r="P28" s="1"/>
    </row>
    <row r="29" spans="1:16" ht="16.5" thickBot="1" x14ac:dyDescent="0.3">
      <c r="A29" s="24"/>
      <c r="B29" s="15" t="s">
        <v>39</v>
      </c>
      <c r="C29" s="15" t="s">
        <v>83</v>
      </c>
      <c r="D29" s="25">
        <f>SUM(D25:D26)</f>
        <v>117200</v>
      </c>
      <c r="E29" s="25">
        <f>SUM(E25:E28)</f>
        <v>295800</v>
      </c>
      <c r="F29" s="26">
        <f>SUM(F25:F28)</f>
        <v>286037</v>
      </c>
      <c r="G29" s="27">
        <v>98.62</v>
      </c>
      <c r="H29" s="91">
        <f>SUM(H25:H26)</f>
        <v>113700</v>
      </c>
      <c r="O29" s="5"/>
    </row>
    <row r="30" spans="1:16" ht="15.75" x14ac:dyDescent="0.25">
      <c r="A30" s="115"/>
      <c r="B30" s="105">
        <v>2449</v>
      </c>
      <c r="C30" s="106" t="s">
        <v>100</v>
      </c>
      <c r="D30" s="116"/>
      <c r="E30" s="116"/>
      <c r="F30" s="117"/>
      <c r="G30" s="118"/>
      <c r="H30" s="119">
        <v>407300</v>
      </c>
      <c r="O30" s="5"/>
    </row>
    <row r="31" spans="1:16" x14ac:dyDescent="0.25">
      <c r="A31" s="83">
        <v>3111</v>
      </c>
      <c r="B31" s="28"/>
      <c r="C31" s="8" t="s">
        <v>41</v>
      </c>
      <c r="D31" s="29">
        <v>0</v>
      </c>
      <c r="E31" s="29">
        <v>0</v>
      </c>
      <c r="F31" s="30">
        <v>62154</v>
      </c>
      <c r="G31" s="103" t="s">
        <v>87</v>
      </c>
      <c r="H31" s="76"/>
    </row>
    <row r="32" spans="1:16" x14ac:dyDescent="0.25">
      <c r="A32" s="83">
        <v>3314</v>
      </c>
      <c r="B32" s="28"/>
      <c r="C32" s="8" t="s">
        <v>42</v>
      </c>
      <c r="D32" s="29">
        <v>200</v>
      </c>
      <c r="E32" s="29">
        <v>200</v>
      </c>
      <c r="F32" s="30">
        <v>110</v>
      </c>
      <c r="G32" s="104">
        <v>55</v>
      </c>
      <c r="H32" s="76">
        <v>200</v>
      </c>
    </row>
    <row r="33" spans="1:8" x14ac:dyDescent="0.25">
      <c r="A33" s="83">
        <v>3412</v>
      </c>
      <c r="B33" s="28"/>
      <c r="C33" s="8" t="s">
        <v>43</v>
      </c>
      <c r="D33" s="29">
        <v>10000</v>
      </c>
      <c r="E33" s="29">
        <v>10000</v>
      </c>
      <c r="F33" s="30">
        <v>28719.7</v>
      </c>
      <c r="G33" s="104">
        <v>287.2</v>
      </c>
      <c r="H33" s="76">
        <v>11300</v>
      </c>
    </row>
    <row r="34" spans="1:8" x14ac:dyDescent="0.25">
      <c r="A34" s="83">
        <v>3631</v>
      </c>
      <c r="B34" s="28"/>
      <c r="C34" s="8" t="s">
        <v>44</v>
      </c>
      <c r="D34" s="29"/>
      <c r="E34" s="29">
        <v>0</v>
      </c>
      <c r="F34" s="30">
        <v>14842</v>
      </c>
      <c r="G34" s="103" t="s">
        <v>87</v>
      </c>
      <c r="H34" s="76"/>
    </row>
    <row r="35" spans="1:8" x14ac:dyDescent="0.25">
      <c r="A35" s="83">
        <v>3639</v>
      </c>
      <c r="B35" s="28"/>
      <c r="C35" s="8" t="s">
        <v>98</v>
      </c>
      <c r="D35" s="29">
        <v>3100</v>
      </c>
      <c r="E35" s="29">
        <v>53100</v>
      </c>
      <c r="F35" s="30">
        <v>102000</v>
      </c>
      <c r="G35" s="31">
        <v>0</v>
      </c>
      <c r="H35" s="76">
        <v>3100</v>
      </c>
    </row>
    <row r="36" spans="1:8" x14ac:dyDescent="0.25">
      <c r="A36" s="83">
        <v>3725</v>
      </c>
      <c r="B36" s="28"/>
      <c r="C36" s="32" t="s">
        <v>48</v>
      </c>
      <c r="D36" s="29">
        <v>49600</v>
      </c>
      <c r="E36" s="29">
        <v>49600</v>
      </c>
      <c r="F36" s="30">
        <v>51625.5</v>
      </c>
      <c r="G36" s="31">
        <v>104.08</v>
      </c>
      <c r="H36" s="76">
        <v>51600</v>
      </c>
    </row>
    <row r="37" spans="1:8" ht="15.75" thickBot="1" x14ac:dyDescent="0.3">
      <c r="A37" s="83">
        <v>6171</v>
      </c>
      <c r="B37" s="28"/>
      <c r="C37" s="32" t="s">
        <v>45</v>
      </c>
      <c r="D37" s="29"/>
      <c r="E37" s="29">
        <v>0</v>
      </c>
      <c r="F37" s="30">
        <v>37359.599999999999</v>
      </c>
      <c r="G37" s="103" t="s">
        <v>37</v>
      </c>
      <c r="H37" s="76"/>
    </row>
    <row r="38" spans="1:8" ht="15.75" thickBot="1" x14ac:dyDescent="0.3">
      <c r="A38" s="33"/>
      <c r="B38" s="35" t="s">
        <v>46</v>
      </c>
      <c r="C38" s="35" t="s">
        <v>47</v>
      </c>
      <c r="D38" s="25">
        <f>SUM(D31+D32+D33+D34+D35+D36+D37)</f>
        <v>62900</v>
      </c>
      <c r="E38" s="25">
        <f>SUM(E31+E32+E33+E34+E35+E36+E37)</f>
        <v>112900</v>
      </c>
      <c r="F38" s="26">
        <f>SUM(+F31+F32+F33+F34+F35+F36+F37)</f>
        <v>296810.8</v>
      </c>
      <c r="G38" s="27">
        <v>94.22</v>
      </c>
      <c r="H38" s="91">
        <f>SUM(H30+H31+H32+H33+H34+H35+H36+H37)</f>
        <v>473500</v>
      </c>
    </row>
    <row r="39" spans="1:8" ht="15.75" thickBot="1" x14ac:dyDescent="0.3">
      <c r="A39" s="83">
        <v>3639</v>
      </c>
      <c r="B39" s="28"/>
      <c r="C39" s="32" t="s">
        <v>88</v>
      </c>
      <c r="D39" s="29"/>
      <c r="E39" s="29"/>
      <c r="F39" s="30">
        <v>1505</v>
      </c>
      <c r="G39" s="103" t="s">
        <v>87</v>
      </c>
      <c r="H39" s="6"/>
    </row>
    <row r="40" spans="1:8" ht="15.75" thickBot="1" x14ac:dyDescent="0.3">
      <c r="A40" s="86"/>
      <c r="B40" s="63" t="s">
        <v>85</v>
      </c>
      <c r="C40" s="63" t="s">
        <v>86</v>
      </c>
      <c r="D40" s="64"/>
      <c r="E40" s="64"/>
      <c r="F40" s="65">
        <f>SUM(F39)</f>
        <v>1505</v>
      </c>
      <c r="G40" s="66"/>
      <c r="H40" s="67"/>
    </row>
    <row r="41" spans="1:8" ht="15.75" thickBot="1" x14ac:dyDescent="0.3">
      <c r="A41" s="86"/>
      <c r="B41" s="63"/>
      <c r="C41" s="63"/>
      <c r="D41" s="64"/>
      <c r="E41" s="64">
        <f>SUM(E39:E40)</f>
        <v>0</v>
      </c>
      <c r="F41" s="65"/>
      <c r="G41" s="66"/>
      <c r="H41" s="67"/>
    </row>
    <row r="42" spans="1:8" ht="17.25" thickBot="1" x14ac:dyDescent="0.4">
      <c r="A42" s="62" t="s">
        <v>50</v>
      </c>
      <c r="B42" s="63"/>
      <c r="C42" s="63"/>
      <c r="D42" s="64">
        <f>SUM(D24+D29+D38)</f>
        <v>6955700</v>
      </c>
      <c r="E42" s="64">
        <f>SUM(E24+E29+E38+E41)</f>
        <v>7252300</v>
      </c>
      <c r="F42" s="65">
        <f>SUM(F24+F29+F38+F40)</f>
        <v>8125017.6499999994</v>
      </c>
      <c r="G42" s="66">
        <v>120.45</v>
      </c>
      <c r="H42" s="92">
        <f>SUM(H24+H29+H38)</f>
        <v>8261400</v>
      </c>
    </row>
    <row r="43" spans="1:8" ht="15.75" thickBot="1" x14ac:dyDescent="0.3">
      <c r="A43" s="62"/>
      <c r="B43" s="63"/>
      <c r="C43" s="63"/>
      <c r="D43" s="64"/>
      <c r="E43" s="64"/>
      <c r="F43" s="65"/>
      <c r="G43" s="66"/>
      <c r="H43" s="67"/>
    </row>
    <row r="44" spans="1:8" x14ac:dyDescent="0.25">
      <c r="A44" s="70"/>
      <c r="B44" s="44"/>
      <c r="C44" s="44" t="s">
        <v>81</v>
      </c>
      <c r="D44" s="71"/>
      <c r="E44" s="71"/>
      <c r="F44" s="72"/>
      <c r="G44" s="73"/>
      <c r="H44" s="74"/>
    </row>
    <row r="45" spans="1:8" x14ac:dyDescent="0.25">
      <c r="A45" s="75"/>
      <c r="B45" s="45">
        <v>8115</v>
      </c>
      <c r="C45" s="32" t="s">
        <v>82</v>
      </c>
      <c r="D45" s="68">
        <v>0</v>
      </c>
      <c r="E45" s="68">
        <v>552700</v>
      </c>
      <c r="F45" s="69">
        <v>4572158.05</v>
      </c>
      <c r="G45" s="112" t="s">
        <v>92</v>
      </c>
      <c r="H45" s="76">
        <v>0</v>
      </c>
    </row>
    <row r="46" spans="1:8" ht="15.75" thickBot="1" x14ac:dyDescent="0.3">
      <c r="A46" s="77"/>
      <c r="B46" s="78"/>
      <c r="C46" s="78"/>
      <c r="D46" s="79"/>
      <c r="E46" s="79"/>
      <c r="F46" s="80"/>
      <c r="G46" s="81"/>
      <c r="H46" s="82"/>
    </row>
    <row r="47" spans="1:8" x14ac:dyDescent="0.25">
      <c r="A47" s="57"/>
      <c r="B47" s="57"/>
      <c r="C47" s="57"/>
      <c r="D47" s="58"/>
      <c r="E47" s="58"/>
      <c r="F47" s="59"/>
      <c r="G47" s="60"/>
      <c r="H47" s="61"/>
    </row>
    <row r="48" spans="1:8" ht="15.75" thickBot="1" x14ac:dyDescent="0.3">
      <c r="A48" s="37"/>
      <c r="B48" s="37"/>
      <c r="C48" s="37"/>
      <c r="D48" s="37"/>
      <c r="E48" s="37"/>
      <c r="F48" s="37"/>
      <c r="G48" s="37"/>
      <c r="H48" s="38"/>
    </row>
    <row r="49" spans="1:8" ht="21.75" customHeight="1" thickBot="1" x14ac:dyDescent="0.3">
      <c r="A49" s="125" t="s">
        <v>51</v>
      </c>
      <c r="B49" s="126"/>
      <c r="C49" s="126"/>
      <c r="D49" s="34"/>
      <c r="E49" s="34"/>
      <c r="F49" s="34"/>
      <c r="G49" s="34"/>
      <c r="H49" s="39"/>
    </row>
    <row r="50" spans="1:8" x14ac:dyDescent="0.25">
      <c r="A50" s="75">
        <v>1031</v>
      </c>
      <c r="B50" s="32"/>
      <c r="C50" s="32" t="s">
        <v>52</v>
      </c>
      <c r="D50" s="29">
        <v>5000</v>
      </c>
      <c r="E50" s="29">
        <v>5000</v>
      </c>
      <c r="F50" s="30">
        <v>0</v>
      </c>
      <c r="G50" s="103">
        <v>0</v>
      </c>
      <c r="H50" s="76">
        <v>5000</v>
      </c>
    </row>
    <row r="51" spans="1:8" x14ac:dyDescent="0.25">
      <c r="A51" s="75">
        <v>2141</v>
      </c>
      <c r="B51" s="32"/>
      <c r="C51" s="32" t="s">
        <v>40</v>
      </c>
      <c r="D51" s="29">
        <v>186000</v>
      </c>
      <c r="E51" s="29">
        <v>186000</v>
      </c>
      <c r="F51" s="30">
        <v>77270.91</v>
      </c>
      <c r="G51" s="31">
        <v>41.54</v>
      </c>
      <c r="H51" s="76">
        <v>191000</v>
      </c>
    </row>
    <row r="52" spans="1:8" x14ac:dyDescent="0.25">
      <c r="A52" s="75">
        <v>2212</v>
      </c>
      <c r="B52" s="32"/>
      <c r="C52" s="32" t="s">
        <v>53</v>
      </c>
      <c r="D52" s="29">
        <v>104000</v>
      </c>
      <c r="E52" s="29">
        <v>153000</v>
      </c>
      <c r="F52" s="30">
        <v>65093.7</v>
      </c>
      <c r="G52" s="31">
        <v>42.54</v>
      </c>
      <c r="H52" s="76">
        <v>154500</v>
      </c>
    </row>
    <row r="53" spans="1:8" x14ac:dyDescent="0.25">
      <c r="A53" s="75">
        <v>2219</v>
      </c>
      <c r="B53" s="32"/>
      <c r="C53" s="32" t="s">
        <v>54</v>
      </c>
      <c r="D53" s="29">
        <v>1511700</v>
      </c>
      <c r="E53" s="29">
        <v>1081500</v>
      </c>
      <c r="F53" s="30">
        <v>608181.92000000004</v>
      </c>
      <c r="G53" s="31">
        <v>56.24</v>
      </c>
      <c r="H53" s="76">
        <v>658000</v>
      </c>
    </row>
    <row r="54" spans="1:8" x14ac:dyDescent="0.25">
      <c r="A54" s="75">
        <v>2221</v>
      </c>
      <c r="B54" s="32"/>
      <c r="C54" s="32" t="s">
        <v>55</v>
      </c>
      <c r="D54" s="29">
        <v>626000</v>
      </c>
      <c r="E54" s="29">
        <v>626000</v>
      </c>
      <c r="F54" s="30">
        <v>605944.28</v>
      </c>
      <c r="G54" s="31">
        <v>96.8</v>
      </c>
      <c r="H54" s="76">
        <v>20000</v>
      </c>
    </row>
    <row r="55" spans="1:8" x14ac:dyDescent="0.25">
      <c r="A55" s="75">
        <v>2292</v>
      </c>
      <c r="B55" s="32"/>
      <c r="C55" s="32" t="s">
        <v>56</v>
      </c>
      <c r="D55" s="29">
        <v>47200</v>
      </c>
      <c r="E55" s="29">
        <v>47200</v>
      </c>
      <c r="F55" s="30">
        <v>47200</v>
      </c>
      <c r="G55" s="104">
        <v>100</v>
      </c>
      <c r="H55" s="93">
        <v>47700</v>
      </c>
    </row>
    <row r="56" spans="1:8" x14ac:dyDescent="0.25">
      <c r="A56" s="75">
        <v>2310</v>
      </c>
      <c r="B56" s="32"/>
      <c r="C56" s="32" t="s">
        <v>57</v>
      </c>
      <c r="D56" s="29">
        <v>9500</v>
      </c>
      <c r="E56" s="29">
        <v>66900</v>
      </c>
      <c r="F56" s="30">
        <v>66840</v>
      </c>
      <c r="G56" s="104">
        <v>99.91</v>
      </c>
      <c r="H56" s="76">
        <v>66900</v>
      </c>
    </row>
    <row r="57" spans="1:8" x14ac:dyDescent="0.25">
      <c r="A57" s="75">
        <v>2321</v>
      </c>
      <c r="B57" s="32"/>
      <c r="C57" s="32" t="s">
        <v>94</v>
      </c>
      <c r="D57" s="29">
        <v>275900</v>
      </c>
      <c r="E57" s="29">
        <v>296700</v>
      </c>
      <c r="F57" s="30">
        <v>275896.52</v>
      </c>
      <c r="G57" s="104">
        <v>92.88</v>
      </c>
      <c r="H57" s="76">
        <v>250000</v>
      </c>
    </row>
    <row r="58" spans="1:8" x14ac:dyDescent="0.25">
      <c r="A58" s="75">
        <v>2341</v>
      </c>
      <c r="B58" s="32"/>
      <c r="C58" s="32" t="s">
        <v>58</v>
      </c>
      <c r="D58" s="29">
        <v>116000</v>
      </c>
      <c r="E58" s="29">
        <v>136000</v>
      </c>
      <c r="F58" s="30">
        <v>69078.73</v>
      </c>
      <c r="G58" s="31">
        <v>50.79</v>
      </c>
      <c r="H58" s="76">
        <v>530000</v>
      </c>
    </row>
    <row r="59" spans="1:8" x14ac:dyDescent="0.25">
      <c r="A59" s="75">
        <v>3111</v>
      </c>
      <c r="B59" s="32"/>
      <c r="C59" s="32" t="s">
        <v>41</v>
      </c>
      <c r="D59" s="29">
        <v>538900</v>
      </c>
      <c r="E59" s="29">
        <v>738900</v>
      </c>
      <c r="F59" s="30">
        <v>489535.36</v>
      </c>
      <c r="G59" s="31">
        <v>66.25</v>
      </c>
      <c r="H59" s="76">
        <v>428100</v>
      </c>
    </row>
    <row r="60" spans="1:8" x14ac:dyDescent="0.25">
      <c r="A60" s="75">
        <v>3314</v>
      </c>
      <c r="B60" s="32"/>
      <c r="C60" s="32" t="s">
        <v>42</v>
      </c>
      <c r="D60" s="29">
        <v>34000</v>
      </c>
      <c r="E60" s="29">
        <v>34000</v>
      </c>
      <c r="F60" s="30">
        <v>12248</v>
      </c>
      <c r="G60" s="31">
        <v>36.020000000000003</v>
      </c>
      <c r="H60" s="76">
        <v>59000</v>
      </c>
    </row>
    <row r="61" spans="1:8" x14ac:dyDescent="0.25">
      <c r="A61" s="75">
        <v>3319</v>
      </c>
      <c r="B61" s="32"/>
      <c r="C61" s="32" t="s">
        <v>59</v>
      </c>
      <c r="D61" s="29">
        <v>18000</v>
      </c>
      <c r="E61" s="29">
        <v>18000</v>
      </c>
      <c r="F61" s="30">
        <v>5400</v>
      </c>
      <c r="G61" s="31">
        <v>30</v>
      </c>
      <c r="H61" s="76">
        <v>24500</v>
      </c>
    </row>
    <row r="62" spans="1:8" x14ac:dyDescent="0.25">
      <c r="A62" s="75">
        <v>3341</v>
      </c>
      <c r="B62" s="32"/>
      <c r="C62" s="32" t="s">
        <v>60</v>
      </c>
      <c r="D62" s="29">
        <v>9700</v>
      </c>
      <c r="E62" s="29">
        <v>9700</v>
      </c>
      <c r="F62" s="30">
        <v>2480.5</v>
      </c>
      <c r="G62" s="31">
        <v>25.57</v>
      </c>
      <c r="H62" s="76">
        <v>10600</v>
      </c>
    </row>
    <row r="63" spans="1:8" x14ac:dyDescent="0.25">
      <c r="A63" s="75">
        <v>3399</v>
      </c>
      <c r="B63" s="32"/>
      <c r="C63" s="32" t="s">
        <v>61</v>
      </c>
      <c r="D63" s="29">
        <v>400000</v>
      </c>
      <c r="E63" s="29">
        <v>400000</v>
      </c>
      <c r="F63" s="30">
        <v>155772.79999999999</v>
      </c>
      <c r="G63" s="31">
        <v>38.94</v>
      </c>
      <c r="H63" s="76">
        <v>400000</v>
      </c>
    </row>
    <row r="64" spans="1:8" x14ac:dyDescent="0.25">
      <c r="A64" s="75">
        <v>3412</v>
      </c>
      <c r="B64" s="32"/>
      <c r="C64" s="32" t="s">
        <v>43</v>
      </c>
      <c r="D64" s="29">
        <v>228000</v>
      </c>
      <c r="E64" s="29">
        <v>231000</v>
      </c>
      <c r="F64" s="30">
        <v>110699</v>
      </c>
      <c r="G64" s="31">
        <v>47.92</v>
      </c>
      <c r="H64" s="76">
        <v>242000</v>
      </c>
    </row>
    <row r="65" spans="1:8" x14ac:dyDescent="0.25">
      <c r="A65" s="75">
        <v>3421</v>
      </c>
      <c r="B65" s="32"/>
      <c r="C65" s="32" t="s">
        <v>62</v>
      </c>
      <c r="D65" s="29">
        <v>57000</v>
      </c>
      <c r="E65" s="29">
        <v>57000</v>
      </c>
      <c r="F65" s="30">
        <v>0</v>
      </c>
      <c r="G65" s="31">
        <v>0</v>
      </c>
      <c r="H65" s="76">
        <v>87000</v>
      </c>
    </row>
    <row r="66" spans="1:8" x14ac:dyDescent="0.25">
      <c r="A66" s="75">
        <v>3631</v>
      </c>
      <c r="B66" s="32"/>
      <c r="C66" s="32" t="s">
        <v>63</v>
      </c>
      <c r="D66" s="29">
        <v>189000</v>
      </c>
      <c r="E66" s="29">
        <v>189000</v>
      </c>
      <c r="F66" s="30">
        <v>133991.26</v>
      </c>
      <c r="G66" s="31">
        <v>70.89</v>
      </c>
      <c r="H66" s="76">
        <v>239000</v>
      </c>
    </row>
    <row r="67" spans="1:8" x14ac:dyDescent="0.25">
      <c r="A67" s="75">
        <v>3639</v>
      </c>
      <c r="B67" s="32"/>
      <c r="C67" s="32" t="s">
        <v>64</v>
      </c>
      <c r="D67" s="29">
        <v>100000</v>
      </c>
      <c r="E67" s="29">
        <v>607000</v>
      </c>
      <c r="F67" s="30">
        <v>516916.2</v>
      </c>
      <c r="G67" s="31">
        <v>85.16</v>
      </c>
      <c r="H67" s="93">
        <v>182400</v>
      </c>
    </row>
    <row r="68" spans="1:8" x14ac:dyDescent="0.25">
      <c r="A68" s="75">
        <v>3721</v>
      </c>
      <c r="B68" s="32"/>
      <c r="C68" s="32" t="s">
        <v>65</v>
      </c>
      <c r="D68" s="29">
        <v>40000</v>
      </c>
      <c r="E68" s="29">
        <v>40000</v>
      </c>
      <c r="F68" s="30">
        <v>16372.24</v>
      </c>
      <c r="G68" s="31">
        <v>40.93</v>
      </c>
      <c r="H68" s="93">
        <v>40000</v>
      </c>
    </row>
    <row r="69" spans="1:8" x14ac:dyDescent="0.25">
      <c r="A69" s="75">
        <v>3722</v>
      </c>
      <c r="B69" s="32"/>
      <c r="C69" s="32" t="s">
        <v>66</v>
      </c>
      <c r="D69" s="29">
        <v>327000</v>
      </c>
      <c r="E69" s="29">
        <v>307000</v>
      </c>
      <c r="F69" s="30">
        <v>223863.86</v>
      </c>
      <c r="G69" s="31">
        <v>72.92</v>
      </c>
      <c r="H69" s="93">
        <v>352400</v>
      </c>
    </row>
    <row r="70" spans="1:8" x14ac:dyDescent="0.25">
      <c r="A70" s="75">
        <v>3725</v>
      </c>
      <c r="B70" s="32"/>
      <c r="C70" s="32" t="s">
        <v>48</v>
      </c>
      <c r="D70" s="29">
        <v>97000</v>
      </c>
      <c r="E70" s="29">
        <v>125800</v>
      </c>
      <c r="F70" s="30">
        <v>114455.01</v>
      </c>
      <c r="G70" s="31">
        <v>90.98</v>
      </c>
      <c r="H70" s="93">
        <v>195000</v>
      </c>
    </row>
    <row r="71" spans="1:8" x14ac:dyDescent="0.25">
      <c r="A71" s="75">
        <v>3745</v>
      </c>
      <c r="B71" s="32"/>
      <c r="C71" s="32" t="s">
        <v>67</v>
      </c>
      <c r="D71" s="29">
        <v>475400</v>
      </c>
      <c r="E71" s="29">
        <v>475400</v>
      </c>
      <c r="F71" s="30">
        <v>224378.15</v>
      </c>
      <c r="G71" s="31">
        <v>47.2</v>
      </c>
      <c r="H71" s="76">
        <v>525400</v>
      </c>
    </row>
    <row r="72" spans="1:8" x14ac:dyDescent="0.25">
      <c r="A72" s="75">
        <v>5213</v>
      </c>
      <c r="B72" s="32"/>
      <c r="C72" s="32" t="s">
        <v>89</v>
      </c>
      <c r="D72" s="29">
        <v>11000</v>
      </c>
      <c r="E72" s="29">
        <v>11000</v>
      </c>
      <c r="F72" s="30">
        <v>0</v>
      </c>
      <c r="G72" s="31">
        <v>0</v>
      </c>
      <c r="H72" s="76">
        <v>11000</v>
      </c>
    </row>
    <row r="73" spans="1:8" x14ac:dyDescent="0.25">
      <c r="A73" s="75">
        <v>5512</v>
      </c>
      <c r="B73" s="32"/>
      <c r="C73" s="32" t="s">
        <v>68</v>
      </c>
      <c r="D73" s="29">
        <v>470000</v>
      </c>
      <c r="E73" s="29">
        <v>470000</v>
      </c>
      <c r="F73" s="30">
        <v>301251.28999999998</v>
      </c>
      <c r="G73" s="31">
        <v>64.099999999999994</v>
      </c>
      <c r="H73" s="76">
        <v>486000</v>
      </c>
    </row>
    <row r="74" spans="1:8" x14ac:dyDescent="0.25">
      <c r="A74" s="75">
        <v>6112</v>
      </c>
      <c r="B74" s="32"/>
      <c r="C74" s="32" t="s">
        <v>69</v>
      </c>
      <c r="D74" s="29">
        <v>260500</v>
      </c>
      <c r="E74" s="29">
        <v>260500</v>
      </c>
      <c r="F74" s="30">
        <v>173540</v>
      </c>
      <c r="G74" s="31">
        <v>66.62</v>
      </c>
      <c r="H74" s="76">
        <v>270500</v>
      </c>
    </row>
    <row r="75" spans="1:8" x14ac:dyDescent="0.25">
      <c r="A75" s="75">
        <v>6118</v>
      </c>
      <c r="B75" s="32"/>
      <c r="C75" s="32" t="s">
        <v>99</v>
      </c>
      <c r="D75" s="29">
        <v>0</v>
      </c>
      <c r="E75" s="29">
        <v>38600</v>
      </c>
      <c r="F75" s="30">
        <v>24512</v>
      </c>
      <c r="G75" s="31">
        <v>63.5</v>
      </c>
      <c r="H75" s="76"/>
    </row>
    <row r="76" spans="1:8" x14ac:dyDescent="0.25">
      <c r="A76" s="75">
        <v>6171</v>
      </c>
      <c r="B76" s="32"/>
      <c r="C76" s="32" t="s">
        <v>45</v>
      </c>
      <c r="D76" s="29">
        <v>753800</v>
      </c>
      <c r="E76" s="29">
        <v>1033000</v>
      </c>
      <c r="F76" s="30">
        <v>739899.2</v>
      </c>
      <c r="G76" s="31">
        <v>71.63</v>
      </c>
      <c r="H76" s="76">
        <v>2735700</v>
      </c>
    </row>
    <row r="77" spans="1:8" x14ac:dyDescent="0.25">
      <c r="A77" s="75">
        <v>6310</v>
      </c>
      <c r="B77" s="32"/>
      <c r="C77" s="32" t="s">
        <v>70</v>
      </c>
      <c r="D77" s="29">
        <v>2500</v>
      </c>
      <c r="E77" s="29">
        <v>2500</v>
      </c>
      <c r="F77" s="30">
        <v>2168.8000000000002</v>
      </c>
      <c r="G77" s="31">
        <v>86.75</v>
      </c>
      <c r="H77" s="76">
        <v>4000</v>
      </c>
    </row>
    <row r="78" spans="1:8" x14ac:dyDescent="0.25">
      <c r="A78" s="75">
        <v>6320</v>
      </c>
      <c r="B78" s="32"/>
      <c r="C78" s="32" t="s">
        <v>71</v>
      </c>
      <c r="D78" s="29">
        <v>17000</v>
      </c>
      <c r="E78" s="29">
        <v>17000</v>
      </c>
      <c r="F78" s="30">
        <v>16816</v>
      </c>
      <c r="G78" s="31">
        <v>98.92</v>
      </c>
      <c r="H78" s="76">
        <v>17000</v>
      </c>
    </row>
    <row r="79" spans="1:8" x14ac:dyDescent="0.25">
      <c r="A79" s="75">
        <v>6399</v>
      </c>
      <c r="B79" s="32"/>
      <c r="C79" s="32" t="s">
        <v>72</v>
      </c>
      <c r="D79" s="29">
        <v>5000</v>
      </c>
      <c r="E79" s="29">
        <v>5000</v>
      </c>
      <c r="F79" s="30">
        <v>4750</v>
      </c>
      <c r="G79" s="31">
        <v>95</v>
      </c>
      <c r="H79" s="76">
        <v>5000</v>
      </c>
    </row>
    <row r="80" spans="1:8" x14ac:dyDescent="0.25">
      <c r="A80" s="75">
        <v>6402</v>
      </c>
      <c r="B80" s="32"/>
      <c r="C80" s="32" t="s">
        <v>73</v>
      </c>
      <c r="D80" s="29">
        <v>31100</v>
      </c>
      <c r="E80" s="29">
        <v>31100</v>
      </c>
      <c r="F80" s="30">
        <v>25683</v>
      </c>
      <c r="G80" s="31">
        <v>82.58</v>
      </c>
      <c r="H80" s="76">
        <v>14100</v>
      </c>
    </row>
    <row r="81" spans="1:8" ht="15.75" thickBot="1" x14ac:dyDescent="0.3">
      <c r="A81" s="84">
        <v>6409</v>
      </c>
      <c r="B81" s="40"/>
      <c r="C81" s="40" t="s">
        <v>74</v>
      </c>
      <c r="D81" s="41">
        <v>9500</v>
      </c>
      <c r="E81" s="41">
        <v>87900</v>
      </c>
      <c r="F81" s="42">
        <v>87814</v>
      </c>
      <c r="G81" s="46">
        <v>99.9</v>
      </c>
      <c r="H81" s="94">
        <v>9600</v>
      </c>
    </row>
    <row r="82" spans="1:8" ht="17.25" thickBot="1" x14ac:dyDescent="0.4">
      <c r="A82" s="24"/>
      <c r="B82" s="43"/>
      <c r="C82" s="36" t="s">
        <v>75</v>
      </c>
      <c r="D82" s="25">
        <f>SUM(D50:D81)</f>
        <v>6955700</v>
      </c>
      <c r="E82" s="25">
        <f>SUM(E50:E81)</f>
        <v>7787700</v>
      </c>
      <c r="F82" s="26">
        <f>SUM(F50:F81)</f>
        <v>5198052.7299999995</v>
      </c>
      <c r="G82" s="27">
        <v>38.15</v>
      </c>
      <c r="H82" s="95">
        <f>SUM(H50:H81)</f>
        <v>8261400</v>
      </c>
    </row>
    <row r="84" spans="1:8" x14ac:dyDescent="0.25">
      <c r="A84" s="121" t="s">
        <v>93</v>
      </c>
      <c r="B84" s="121"/>
      <c r="C84" s="121"/>
      <c r="D84" s="121" t="s">
        <v>77</v>
      </c>
      <c r="E84" s="121"/>
    </row>
    <row r="85" spans="1:8" x14ac:dyDescent="0.25">
      <c r="A85" t="s">
        <v>76</v>
      </c>
      <c r="D85" t="s">
        <v>78</v>
      </c>
    </row>
    <row r="88" spans="1:8" x14ac:dyDescent="0.25">
      <c r="A88" t="s">
        <v>79</v>
      </c>
      <c r="C88" s="141">
        <v>45287</v>
      </c>
    </row>
    <row r="90" spans="1:8" x14ac:dyDescent="0.25">
      <c r="A90" t="s">
        <v>80</v>
      </c>
      <c r="C90" s="141">
        <v>45657</v>
      </c>
    </row>
  </sheetData>
  <mergeCells count="12">
    <mergeCell ref="C3:H3"/>
    <mergeCell ref="A84:C84"/>
    <mergeCell ref="D84:E84"/>
    <mergeCell ref="A11:C11"/>
    <mergeCell ref="A49:C49"/>
    <mergeCell ref="H7:H10"/>
    <mergeCell ref="F9:F10"/>
    <mergeCell ref="B7:B10"/>
    <mergeCell ref="A7:A10"/>
    <mergeCell ref="C7:C10"/>
    <mergeCell ref="D7:D10"/>
    <mergeCell ref="G7:G1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MeU adamov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Šebelová</dc:creator>
  <cp:lastModifiedBy>Krasová</cp:lastModifiedBy>
  <cp:lastPrinted>2021-12-10T05:54:35Z</cp:lastPrinted>
  <dcterms:created xsi:type="dcterms:W3CDTF">2017-12-06T05:17:06Z</dcterms:created>
  <dcterms:modified xsi:type="dcterms:W3CDTF">2024-01-02T19:12:13Z</dcterms:modified>
</cp:coreProperties>
</file>