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asová\Documents\Web obce\ROK 2021\"/>
    </mc:Choice>
  </mc:AlternateContent>
  <xr:revisionPtr revIDLastSave="0" documentId="8_{CAD448CD-E6FE-4923-A0E2-B26F9100DC5E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F42" i="1" l="1"/>
  <c r="H42" i="1"/>
  <c r="E42" i="1"/>
  <c r="D42" i="1"/>
  <c r="F44" i="1"/>
  <c r="E45" i="1" l="1"/>
  <c r="F28" i="1" l="1"/>
  <c r="H86" i="1" l="1"/>
  <c r="F86" i="1"/>
  <c r="E86" i="1"/>
  <c r="D86" i="1"/>
  <c r="E28" i="1" l="1"/>
  <c r="D28" i="1"/>
  <c r="F25" i="1"/>
  <c r="F46" i="1" s="1"/>
  <c r="E25" i="1"/>
  <c r="D25" i="1"/>
  <c r="H28" i="1"/>
  <c r="H25" i="1"/>
  <c r="E46" i="1" l="1"/>
  <c r="H46" i="1"/>
  <c r="D46" i="1"/>
</calcChain>
</file>

<file path=xl/sharedStrings.xml><?xml version="1.0" encoding="utf-8"?>
<sst xmlns="http://schemas.openxmlformats.org/spreadsheetml/2006/main" count="136" uniqueCount="109">
  <si>
    <t xml:space="preserve">OBEC KRASOVÁ </t>
  </si>
  <si>
    <t>KRASOVÁ 43</t>
  </si>
  <si>
    <t>IČ: 00637335</t>
  </si>
  <si>
    <t>0000</t>
  </si>
  <si>
    <t xml:space="preserve">ODPA </t>
  </si>
  <si>
    <t>POL</t>
  </si>
  <si>
    <t>1111</t>
  </si>
  <si>
    <t>1112</t>
  </si>
  <si>
    <t>1113</t>
  </si>
  <si>
    <t>1121</t>
  </si>
  <si>
    <t>1122</t>
  </si>
  <si>
    <t>1211</t>
  </si>
  <si>
    <t>1334</t>
  </si>
  <si>
    <t>1340</t>
  </si>
  <si>
    <t>1341</t>
  </si>
  <si>
    <t>1343</t>
  </si>
  <si>
    <t>1361</t>
  </si>
  <si>
    <t>1381</t>
  </si>
  <si>
    <t>1511</t>
  </si>
  <si>
    <t>4111</t>
  </si>
  <si>
    <t>4112</t>
  </si>
  <si>
    <t>POPIS</t>
  </si>
  <si>
    <t>Daň z příjmů fyzických osob placená plátci</t>
  </si>
  <si>
    <t>Daň z příjmů fyzických osob placená poplatníky</t>
  </si>
  <si>
    <t>Daň z příjmů fyzických osob vybíraná srážkou</t>
  </si>
  <si>
    <t>Daň z příjmů právnických osob</t>
  </si>
  <si>
    <t>Daň z příjmů právnických osob za obce</t>
  </si>
  <si>
    <t>Daň z přidané hodnoty</t>
  </si>
  <si>
    <t>Odvody za odnětí půdy ze zemědělského půdního fond</t>
  </si>
  <si>
    <t>Poplatek za provoz, shrom.,.. a odstr. kom. odpadu</t>
  </si>
  <si>
    <t>Poplatek ze psů</t>
  </si>
  <si>
    <t>Poplatek za užívání veřejného prostranství</t>
  </si>
  <si>
    <t>Správní poplatky</t>
  </si>
  <si>
    <t>Daň z hazardních her</t>
  </si>
  <si>
    <t>Daň z nemovitých věcí</t>
  </si>
  <si>
    <t>Neinvestiční přijaté transf.z všeob.pokl.správy SR</t>
  </si>
  <si>
    <t>Neinv.př.transfery ze SR v rámci souhr.dot.vztahu</t>
  </si>
  <si>
    <t xml:space="preserve">OČEKÁVANÉ </t>
  </si>
  <si>
    <t xml:space="preserve">PLNĚNÍ ROZPOČTU </t>
  </si>
  <si>
    <t>SKUTEČNOST</t>
  </si>
  <si>
    <t xml:space="preserve">%SK/UR </t>
  </si>
  <si>
    <t>******</t>
  </si>
  <si>
    <t>1xxx</t>
  </si>
  <si>
    <t>4xxx</t>
  </si>
  <si>
    <t xml:space="preserve">Vnitřní obchod </t>
  </si>
  <si>
    <t xml:space="preserve">Mateřské školy </t>
  </si>
  <si>
    <t xml:space="preserve">Činnosti knihovnické </t>
  </si>
  <si>
    <t>Ostatní záležitosti kultury,církví a sděl. prostř.</t>
  </si>
  <si>
    <t xml:space="preserve">Sportovní zařízení v majetku obce </t>
  </si>
  <si>
    <t xml:space="preserve">Veřejné osvětelní </t>
  </si>
  <si>
    <t xml:space="preserve">Komuální služby a územní rozvoj, j.n </t>
  </si>
  <si>
    <t xml:space="preserve">Činnost místní správy </t>
  </si>
  <si>
    <t>2xxx</t>
  </si>
  <si>
    <t xml:space="preserve">Třída 2 - NEDAŇOVÉ PŘÍJMY CELKEM </t>
  </si>
  <si>
    <t xml:space="preserve">Využívání a zneškodňování komun. odpadů </t>
  </si>
  <si>
    <t xml:space="preserve">I. ROZPOČTOVÉ PŘÍJMY </t>
  </si>
  <si>
    <t xml:space="preserve"> ROZPOČTOVÉ PŘÍJMY CELKEM </t>
  </si>
  <si>
    <t xml:space="preserve">II. ROZPOČTOVÉ VÝDAJE </t>
  </si>
  <si>
    <t>Pěstební činnost</t>
  </si>
  <si>
    <t>Silnice</t>
  </si>
  <si>
    <t xml:space="preserve">Ostatní záležitosti pozemních komunikací </t>
  </si>
  <si>
    <t xml:space="preserve">Provoz veřejné silniční dopravy </t>
  </si>
  <si>
    <t xml:space="preserve">Dopravní obslužnost </t>
  </si>
  <si>
    <t xml:space="preserve">Pitná voda </t>
  </si>
  <si>
    <t>Vodní díla v zemědělské krajině</t>
  </si>
  <si>
    <t xml:space="preserve">Ostatní záležitosti kultury </t>
  </si>
  <si>
    <t xml:space="preserve">Rozhlas a televize </t>
  </si>
  <si>
    <t xml:space="preserve">Ostatní záležitosti kultruy,církví a sděl.prostředků </t>
  </si>
  <si>
    <t xml:space="preserve">Využití volného času dětí a mládeže </t>
  </si>
  <si>
    <t xml:space="preserve">Veřejné osvětlení </t>
  </si>
  <si>
    <t xml:space="preserve">Výstavba a údržba místních inženýrských sítí </t>
  </si>
  <si>
    <t>Komunální služby a územní rozvoj j.n.</t>
  </si>
  <si>
    <t xml:space="preserve">Sběr a svoz nebezpečných odpadů </t>
  </si>
  <si>
    <t xml:space="preserve">Sběr a svoz komunálních odpadů </t>
  </si>
  <si>
    <t xml:space="preserve">Péče o vzhled obcí a veřejnou zeleň </t>
  </si>
  <si>
    <t xml:space="preserve">Požární ochrana  - dobrovolná část </t>
  </si>
  <si>
    <t xml:space="preserve">Zastupitelstva obcí </t>
  </si>
  <si>
    <t xml:space="preserve">Obecné příjmy a výdaje z finančních operací </t>
  </si>
  <si>
    <t xml:space="preserve">Pojištění funkčně nespecifikované </t>
  </si>
  <si>
    <t xml:space="preserve">Ostatní finanční operace </t>
  </si>
  <si>
    <t xml:space="preserve">Finanční vypořádání minulých let </t>
  </si>
  <si>
    <t xml:space="preserve">Ostatní činnosti j.n. </t>
  </si>
  <si>
    <t xml:space="preserve">ROZPOČTOVÉ VÝDAJE CELKEM </t>
  </si>
  <si>
    <t xml:space="preserve">místostarosta </t>
  </si>
  <si>
    <t xml:space="preserve">Václav Vágner, v.r. </t>
  </si>
  <si>
    <t xml:space="preserve">starosta </t>
  </si>
  <si>
    <t xml:space="preserve">Vyvěšeno: </t>
  </si>
  <si>
    <t xml:space="preserve">Sejmuto: </t>
  </si>
  <si>
    <t xml:space="preserve">KONSOLIDACE </t>
  </si>
  <si>
    <t xml:space="preserve">Změna stavu krátkodobých prostředků na ban. účtech </t>
  </si>
  <si>
    <t xml:space="preserve">Třída 4 - PŘIJATÉ TRANSFERY CELKEM </t>
  </si>
  <si>
    <t xml:space="preserve">Třída 1 - DAŇOVÉ PŘÍJMY CELKEM </t>
  </si>
  <si>
    <t xml:space="preserve">Miroslava Ondrášková, v.r. </t>
  </si>
  <si>
    <t>3xxx</t>
  </si>
  <si>
    <t xml:space="preserve">Třída 3 - KAPITÁLOVÉ PŘÍJMY </t>
  </si>
  <si>
    <t xml:space="preserve">Územní plánování </t>
  </si>
  <si>
    <t>*******</t>
  </si>
  <si>
    <t>Komunální služby a územní rozvoj</t>
  </si>
  <si>
    <t xml:space="preserve">Krizová opatření </t>
  </si>
  <si>
    <t>SR 2020</t>
  </si>
  <si>
    <t>UR 2020</t>
  </si>
  <si>
    <t>Péče o vzhled obcí a veřejnou zeleň</t>
  </si>
  <si>
    <t xml:space="preserve">Ostatní činnosti </t>
  </si>
  <si>
    <t>*****</t>
  </si>
  <si>
    <t xml:space="preserve">Volby do zastupitelstev krajů </t>
  </si>
  <si>
    <t xml:space="preserve"> ROZPOČET NA ROK 2021</t>
  </si>
  <si>
    <t>SCHVÁLENÝ</t>
  </si>
  <si>
    <t xml:space="preserve">ROZPOČET </t>
  </si>
  <si>
    <t xml:space="preserve">NA ROK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</si>
</sst>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K_č_-;\-* #,##0\ _K_č_-;_-* &quot;-&quot;\ _K_č_-;_-@_-"/>
    <numFmt numFmtId="165" formatCode="_-* #,##0.00\ _K_č_-;\-* #,##0.00\ _K_č_-;_-* &quot;-&quot;??\ _K_č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.9499999999999993"/>
      <name val="Arial"/>
      <family val="2"/>
    </font>
    <font>
      <sz val="12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5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 applyAlignment="1"/>
    <xf numFmtId="0" fontId="3" fillId="0" borderId="0" xfId="1" applyFont="1" applyAlignment="1">
      <alignment horizontal="left"/>
    </xf>
    <xf numFmtId="0" fontId="1" fillId="0" borderId="0" xfId="0" applyFont="1"/>
    <xf numFmtId="164" fontId="0" fillId="0" borderId="0" xfId="0" applyNumberFormat="1" applyAlignment="1">
      <alignment horizontal="right"/>
    </xf>
    <xf numFmtId="0" fontId="4" fillId="0" borderId="0" xfId="0" applyFont="1" applyAlignment="1"/>
    <xf numFmtId="164" fontId="5" fillId="0" borderId="3" xfId="0" applyNumberFormat="1" applyFont="1" applyBorder="1" applyAlignment="1">
      <alignment horizontal="right"/>
    </xf>
    <xf numFmtId="0" fontId="8" fillId="0" borderId="0" xfId="0" applyFont="1"/>
    <xf numFmtId="0" fontId="9" fillId="0" borderId="1" xfId="1" applyFont="1" applyBorder="1" applyAlignment="1">
      <alignment horizontal="left"/>
    </xf>
    <xf numFmtId="0" fontId="10" fillId="0" borderId="1" xfId="1" applyFont="1" applyBorder="1" applyAlignment="1">
      <alignment horizontal="left"/>
    </xf>
    <xf numFmtId="164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11" fillId="0" borderId="1" xfId="1" applyFont="1" applyBorder="1" applyAlignment="1">
      <alignment horizontal="right"/>
    </xf>
    <xf numFmtId="0" fontId="9" fillId="0" borderId="2" xfId="1" applyFont="1" applyBorder="1" applyAlignment="1">
      <alignment horizontal="left"/>
    </xf>
    <xf numFmtId="0" fontId="9" fillId="0" borderId="10" xfId="1" applyFont="1" applyBorder="1" applyAlignment="1">
      <alignment horizontal="left"/>
    </xf>
    <xf numFmtId="0" fontId="10" fillId="0" borderId="11" xfId="1" applyFont="1" applyBorder="1" applyAlignment="1">
      <alignment horizontal="left"/>
    </xf>
    <xf numFmtId="164" fontId="10" fillId="0" borderId="11" xfId="1" applyNumberFormat="1" applyFont="1" applyBorder="1" applyAlignment="1"/>
    <xf numFmtId="165" fontId="10" fillId="0" borderId="11" xfId="1" applyNumberFormat="1" applyFont="1" applyBorder="1" applyAlignment="1"/>
    <xf numFmtId="0" fontId="12" fillId="0" borderId="11" xfId="1" applyFont="1" applyBorder="1" applyAlignment="1">
      <alignment horizontal="right"/>
    </xf>
    <xf numFmtId="0" fontId="9" fillId="0" borderId="7" xfId="1" applyFont="1" applyBorder="1" applyAlignment="1">
      <alignment horizontal="left"/>
    </xf>
    <xf numFmtId="0" fontId="10" fillId="0" borderId="8" xfId="1" applyFont="1" applyBorder="1" applyAlignment="1">
      <alignment horizontal="left"/>
    </xf>
    <xf numFmtId="0" fontId="9" fillId="0" borderId="8" xfId="1" applyFont="1" applyBorder="1" applyAlignment="1">
      <alignment horizontal="left"/>
    </xf>
    <xf numFmtId="164" fontId="9" fillId="0" borderId="8" xfId="1" applyNumberFormat="1" applyFont="1" applyBorder="1" applyAlignment="1"/>
    <xf numFmtId="165" fontId="9" fillId="0" borderId="8" xfId="1" applyNumberFormat="1" applyFont="1" applyBorder="1" applyAlignment="1"/>
    <xf numFmtId="0" fontId="5" fillId="0" borderId="10" xfId="0" applyFont="1" applyBorder="1"/>
    <xf numFmtId="0" fontId="10" fillId="0" borderId="11" xfId="1" applyFont="1" applyFill="1" applyBorder="1" applyAlignment="1">
      <alignment horizontal="left"/>
    </xf>
    <xf numFmtId="164" fontId="6" fillId="0" borderId="11" xfId="0" applyNumberFormat="1" applyFont="1" applyBorder="1"/>
    <xf numFmtId="165" fontId="6" fillId="0" borderId="11" xfId="0" applyNumberFormat="1" applyFont="1" applyBorder="1"/>
    <xf numFmtId="0" fontId="13" fillId="0" borderId="11" xfId="0" applyFont="1" applyBorder="1"/>
    <xf numFmtId="0" fontId="5" fillId="0" borderId="8" xfId="0" applyFont="1" applyBorder="1" applyAlignment="1">
      <alignment horizontal="left"/>
    </xf>
    <xf numFmtId="0" fontId="9" fillId="0" borderId="8" xfId="1" applyFont="1" applyFill="1" applyBorder="1" applyAlignment="1">
      <alignment horizontal="left"/>
    </xf>
    <xf numFmtId="164" fontId="5" fillId="0" borderId="8" xfId="0" applyNumberFormat="1" applyFont="1" applyBorder="1"/>
    <xf numFmtId="165" fontId="5" fillId="0" borderId="8" xfId="0" applyNumberFormat="1" applyFont="1" applyBorder="1"/>
    <xf numFmtId="0" fontId="14" fillId="0" borderId="8" xfId="0" applyFont="1" applyBorder="1"/>
    <xf numFmtId="0" fontId="5" fillId="0" borderId="1" xfId="0" applyFont="1" applyBorder="1" applyAlignment="1">
      <alignment horizontal="left"/>
    </xf>
    <xf numFmtId="0" fontId="9" fillId="0" borderId="1" xfId="1" applyFont="1" applyFill="1" applyBorder="1" applyAlignment="1">
      <alignment horizontal="left"/>
    </xf>
    <xf numFmtId="164" fontId="5" fillId="0" borderId="1" xfId="0" applyNumberFormat="1" applyFont="1" applyBorder="1"/>
    <xf numFmtId="165" fontId="5" fillId="0" borderId="1" xfId="0" applyNumberFormat="1" applyFont="1" applyBorder="1"/>
    <xf numFmtId="0" fontId="14" fillId="0" borderId="1" xfId="0" applyFont="1" applyBorder="1"/>
    <xf numFmtId="0" fontId="5" fillId="0" borderId="1" xfId="0" applyFont="1" applyBorder="1"/>
    <xf numFmtId="0" fontId="5" fillId="0" borderId="10" xfId="0" applyFont="1" applyBorder="1" applyAlignment="1">
      <alignment horizontal="left"/>
    </xf>
    <xf numFmtId="0" fontId="5" fillId="0" borderId="11" xfId="0" applyFont="1" applyBorder="1"/>
    <xf numFmtId="0" fontId="6" fillId="0" borderId="11" xfId="0" applyFont="1" applyBorder="1"/>
    <xf numFmtId="0" fontId="6" fillId="0" borderId="10" xfId="0" applyFont="1" applyBorder="1"/>
    <xf numFmtId="0" fontId="5" fillId="0" borderId="0" xfId="0" applyFont="1"/>
    <xf numFmtId="164" fontId="5" fillId="0" borderId="0" xfId="0" applyNumberFormat="1" applyFont="1" applyAlignment="1">
      <alignment horizontal="right"/>
    </xf>
    <xf numFmtId="164" fontId="5" fillId="0" borderId="12" xfId="0" applyNumberFormat="1" applyFont="1" applyBorder="1" applyAlignment="1">
      <alignment horizontal="right"/>
    </xf>
    <xf numFmtId="0" fontId="5" fillId="0" borderId="5" xfId="0" applyFont="1" applyBorder="1"/>
    <xf numFmtId="164" fontId="5" fillId="0" borderId="5" xfId="0" applyNumberFormat="1" applyFont="1" applyBorder="1"/>
    <xf numFmtId="165" fontId="5" fillId="0" borderId="5" xfId="0" applyNumberFormat="1" applyFont="1" applyBorder="1"/>
    <xf numFmtId="0" fontId="5" fillId="0" borderId="26" xfId="0" applyFont="1" applyBorder="1"/>
    <xf numFmtId="0" fontId="6" fillId="0" borderId="22" xfId="0" applyFont="1" applyBorder="1"/>
    <xf numFmtId="0" fontId="6" fillId="0" borderId="1" xfId="0" applyFont="1" applyBorder="1"/>
    <xf numFmtId="0" fontId="14" fillId="0" borderId="5" xfId="0" applyFont="1" applyBorder="1"/>
    <xf numFmtId="0" fontId="6" fillId="0" borderId="16" xfId="0" applyFont="1" applyBorder="1" applyAlignment="1">
      <alignment horizontal="center" vertical="top"/>
    </xf>
    <xf numFmtId="0" fontId="6" fillId="0" borderId="16" xfId="0" applyFont="1" applyBorder="1" applyAlignment="1">
      <alignment horizontal="left"/>
    </xf>
    <xf numFmtId="0" fontId="6" fillId="0" borderId="16" xfId="0" applyFont="1" applyBorder="1" applyAlignment="1">
      <alignment horizontal="center"/>
    </xf>
    <xf numFmtId="164" fontId="6" fillId="0" borderId="19" xfId="0" applyNumberFormat="1" applyFont="1" applyBorder="1" applyAlignment="1">
      <alignment horizontal="center" vertical="top"/>
    </xf>
    <xf numFmtId="0" fontId="9" fillId="0" borderId="27" xfId="1" applyFont="1" applyBorder="1" applyAlignment="1">
      <alignment horizontal="left"/>
    </xf>
    <xf numFmtId="0" fontId="10" fillId="0" borderId="28" xfId="1" applyFont="1" applyBorder="1" applyAlignment="1">
      <alignment horizontal="left"/>
    </xf>
    <xf numFmtId="0" fontId="9" fillId="0" borderId="28" xfId="1" applyFont="1" applyBorder="1" applyAlignment="1">
      <alignment horizontal="left"/>
    </xf>
    <xf numFmtId="164" fontId="9" fillId="0" borderId="28" xfId="1" applyNumberFormat="1" applyFont="1" applyBorder="1" applyAlignment="1"/>
    <xf numFmtId="165" fontId="9" fillId="0" borderId="28" xfId="1" applyNumberFormat="1" applyFont="1" applyBorder="1" applyAlignment="1"/>
    <xf numFmtId="0" fontId="11" fillId="0" borderId="28" xfId="1" applyFont="1" applyBorder="1" applyAlignment="1">
      <alignment horizontal="right"/>
    </xf>
    <xf numFmtId="0" fontId="6" fillId="0" borderId="0" xfId="0" applyFont="1" applyBorder="1"/>
    <xf numFmtId="164" fontId="6" fillId="0" borderId="0" xfId="0" applyNumberFormat="1" applyFont="1" applyBorder="1"/>
    <xf numFmtId="165" fontId="6" fillId="0" borderId="0" xfId="0" applyNumberFormat="1" applyFont="1" applyBorder="1"/>
    <xf numFmtId="0" fontId="13" fillId="0" borderId="0" xfId="0" applyFont="1" applyBorder="1"/>
    <xf numFmtId="164" fontId="6" fillId="0" borderId="0" xfId="0" applyNumberFormat="1" applyFont="1" applyBorder="1" applyAlignment="1">
      <alignment horizontal="right"/>
    </xf>
    <xf numFmtId="0" fontId="6" fillId="0" borderId="20" xfId="0" applyFont="1" applyBorder="1"/>
    <xf numFmtId="0" fontId="6" fillId="0" borderId="16" xfId="0" applyFont="1" applyBorder="1"/>
    <xf numFmtId="164" fontId="6" fillId="0" borderId="16" xfId="0" applyNumberFormat="1" applyFont="1" applyBorder="1"/>
    <xf numFmtId="165" fontId="6" fillId="0" borderId="16" xfId="0" applyNumberFormat="1" applyFont="1" applyBorder="1"/>
    <xf numFmtId="0" fontId="13" fillId="0" borderId="16" xfId="0" applyFont="1" applyBorder="1"/>
    <xf numFmtId="164" fontId="6" fillId="0" borderId="19" xfId="0" applyNumberFormat="1" applyFont="1" applyBorder="1" applyAlignment="1">
      <alignment horizontal="right"/>
    </xf>
    <xf numFmtId="164" fontId="6" fillId="0" borderId="1" xfId="0" applyNumberFormat="1" applyFont="1" applyBorder="1"/>
    <xf numFmtId="165" fontId="6" fillId="0" borderId="1" xfId="0" applyNumberFormat="1" applyFont="1" applyBorder="1"/>
    <xf numFmtId="0" fontId="13" fillId="0" borderId="1" xfId="0" applyFont="1" applyBorder="1"/>
    <xf numFmtId="0" fontId="6" fillId="0" borderId="30" xfId="0" applyFont="1" applyBorder="1"/>
    <xf numFmtId="164" fontId="6" fillId="0" borderId="22" xfId="0" applyNumberFormat="1" applyFont="1" applyBorder="1"/>
    <xf numFmtId="165" fontId="6" fillId="0" borderId="22" xfId="0" applyNumberFormat="1" applyFont="1" applyBorder="1"/>
    <xf numFmtId="0" fontId="13" fillId="0" borderId="22" xfId="0" applyFont="1" applyBorder="1"/>
    <xf numFmtId="164" fontId="6" fillId="0" borderId="31" xfId="0" applyNumberFormat="1" applyFont="1" applyBorder="1" applyAlignment="1">
      <alignment horizontal="right"/>
    </xf>
    <xf numFmtId="0" fontId="6" fillId="0" borderId="2" xfId="0" applyFont="1" applyBorder="1"/>
    <xf numFmtId="164" fontId="6" fillId="0" borderId="3" xfId="0" applyNumberFormat="1" applyFont="1" applyBorder="1" applyAlignment="1">
      <alignment horizontal="right"/>
    </xf>
    <xf numFmtId="0" fontId="6" fillId="0" borderId="27" xfId="0" applyFont="1" applyBorder="1"/>
    <xf numFmtId="0" fontId="6" fillId="0" borderId="28" xfId="0" applyFont="1" applyBorder="1"/>
    <xf numFmtId="164" fontId="6" fillId="0" borderId="28" xfId="0" applyNumberFormat="1" applyFont="1" applyBorder="1"/>
    <xf numFmtId="165" fontId="6" fillId="0" borderId="28" xfId="0" applyNumberFormat="1" applyFont="1" applyBorder="1"/>
    <xf numFmtId="0" fontId="13" fillId="0" borderId="28" xfId="0" applyFont="1" applyBorder="1"/>
    <xf numFmtId="164" fontId="6" fillId="0" borderId="29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4" xfId="0" applyFont="1" applyBorder="1"/>
    <xf numFmtId="0" fontId="15" fillId="0" borderId="0" xfId="0" applyFont="1" applyAlignment="1">
      <alignment horizontal="center"/>
    </xf>
    <xf numFmtId="0" fontId="5" fillId="0" borderId="20" xfId="0" applyFont="1" applyBorder="1" applyAlignment="1">
      <alignment horizontal="left"/>
    </xf>
    <xf numFmtId="164" fontId="10" fillId="0" borderId="3" xfId="1" applyNumberFormat="1" applyFont="1" applyBorder="1" applyAlignment="1">
      <alignment horizontal="right"/>
    </xf>
    <xf numFmtId="164" fontId="10" fillId="0" borderId="29" xfId="1" applyNumberFormat="1" applyFont="1" applyBorder="1" applyAlignment="1">
      <alignment horizontal="right"/>
    </xf>
    <xf numFmtId="164" fontId="10" fillId="0" borderId="9" xfId="1" applyNumberFormat="1" applyFont="1" applyBorder="1" applyAlignment="1">
      <alignment horizontal="right"/>
    </xf>
    <xf numFmtId="164" fontId="12" fillId="0" borderId="12" xfId="1" applyNumberFormat="1" applyFont="1" applyBorder="1" applyAlignment="1">
      <alignment horizontal="right"/>
    </xf>
    <xf numFmtId="164" fontId="13" fillId="0" borderId="12" xfId="0" applyNumberFormat="1" applyFont="1" applyBorder="1" applyAlignment="1">
      <alignment horizontal="right"/>
    </xf>
    <xf numFmtId="164" fontId="6" fillId="0" borderId="9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0" fontId="17" fillId="0" borderId="22" xfId="0" applyFont="1" applyBorder="1"/>
    <xf numFmtId="0" fontId="17" fillId="0" borderId="1" xfId="0" applyFont="1" applyBorder="1"/>
    <xf numFmtId="0" fontId="17" fillId="0" borderId="14" xfId="0" applyFont="1" applyBorder="1" applyAlignment="1">
      <alignment horizontal="left"/>
    </xf>
    <xf numFmtId="0" fontId="18" fillId="0" borderId="22" xfId="0" applyFont="1" applyBorder="1"/>
    <xf numFmtId="14" fontId="18" fillId="0" borderId="1" xfId="0" applyNumberFormat="1" applyFont="1" applyBorder="1" applyAlignment="1">
      <alignment horizontal="left"/>
    </xf>
    <xf numFmtId="2" fontId="11" fillId="0" borderId="1" xfId="1" applyNumberFormat="1" applyFont="1" applyBorder="1" applyAlignment="1">
      <alignment horizontal="right"/>
    </xf>
    <xf numFmtId="2" fontId="11" fillId="0" borderId="8" xfId="1" applyNumberFormat="1" applyFont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2" fontId="14" fillId="0" borderId="1" xfId="0" applyNumberFormat="1" applyFont="1" applyBorder="1"/>
    <xf numFmtId="0" fontId="6" fillId="0" borderId="21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7" xfId="0" applyFont="1" applyBorder="1"/>
    <xf numFmtId="164" fontId="5" fillId="0" borderId="17" xfId="0" applyNumberFormat="1" applyFont="1" applyBorder="1"/>
    <xf numFmtId="165" fontId="5" fillId="0" borderId="17" xfId="0" applyNumberFormat="1" applyFont="1" applyBorder="1"/>
    <xf numFmtId="0" fontId="14" fillId="0" borderId="17" xfId="0" applyFont="1" applyBorder="1" applyAlignment="1">
      <alignment horizontal="right"/>
    </xf>
    <xf numFmtId="164" fontId="6" fillId="0" borderId="18" xfId="0" applyNumberFormat="1" applyFont="1" applyBorder="1" applyAlignment="1">
      <alignment horizontal="right"/>
    </xf>
    <xf numFmtId="164" fontId="18" fillId="0" borderId="19" xfId="0" applyNumberFormat="1" applyFont="1" applyBorder="1" applyAlignment="1">
      <alignment horizontal="center" vertical="top"/>
    </xf>
    <xf numFmtId="164" fontId="18" fillId="0" borderId="18" xfId="0" applyNumberFormat="1" applyFont="1" applyBorder="1" applyAlignment="1">
      <alignment horizontal="center" vertical="top"/>
    </xf>
    <xf numFmtId="164" fontId="18" fillId="0" borderId="15" xfId="0" applyNumberFormat="1" applyFont="1" applyBorder="1" applyAlignment="1">
      <alignment horizontal="center" vertical="top"/>
    </xf>
    <xf numFmtId="164" fontId="13" fillId="0" borderId="19" xfId="0" applyNumberFormat="1" applyFont="1" applyBorder="1" applyAlignment="1">
      <alignment horizontal="right"/>
    </xf>
    <xf numFmtId="0" fontId="1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6" fillId="0" borderId="23" xfId="0" applyFont="1" applyBorder="1" applyAlignment="1">
      <alignment horizontal="center" vertical="top"/>
    </xf>
    <xf numFmtId="0" fontId="16" fillId="0" borderId="24" xfId="0" applyFont="1" applyBorder="1" applyAlignment="1">
      <alignment horizontal="center" vertical="top"/>
    </xf>
    <xf numFmtId="0" fontId="16" fillId="0" borderId="25" xfId="0" applyFont="1" applyBorder="1" applyAlignment="1">
      <alignment horizontal="center" vertical="top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6" xfId="0" applyFont="1" applyBorder="1" applyAlignment="1">
      <alignment horizontal="center" vertical="top"/>
    </xf>
    <xf numFmtId="0" fontId="7" fillId="0" borderId="17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7" fillId="0" borderId="20" xfId="0" applyFont="1" applyBorder="1" applyAlignment="1">
      <alignment horizontal="center" vertical="top"/>
    </xf>
    <xf numFmtId="0" fontId="7" fillId="0" borderId="21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18" fillId="0" borderId="16" xfId="0" applyFont="1" applyBorder="1" applyAlignment="1">
      <alignment horizontal="center" vertical="top"/>
    </xf>
    <xf numFmtId="0" fontId="18" fillId="0" borderId="17" xfId="0" applyFont="1" applyBorder="1" applyAlignment="1">
      <alignment horizontal="center" vertical="top"/>
    </xf>
    <xf numFmtId="0" fontId="18" fillId="0" borderId="14" xfId="0" applyFont="1" applyBorder="1" applyAlignment="1">
      <alignment horizontal="center" vertical="top"/>
    </xf>
    <xf numFmtId="14" fontId="0" fillId="0" borderId="0" xfId="0" applyNumberForma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4"/>
  <sheetViews>
    <sheetView tabSelected="1" topLeftCell="A82" workbookViewId="0">
      <selection activeCell="C94" sqref="C94"/>
    </sheetView>
  </sheetViews>
  <sheetFormatPr defaultRowHeight="15" x14ac:dyDescent="0.25"/>
  <cols>
    <col min="1" max="1" width="7.140625" customWidth="1"/>
    <col min="2" max="2" width="4.85546875" customWidth="1"/>
    <col min="3" max="3" width="48.140625" customWidth="1"/>
    <col min="4" max="4" width="16.140625" bestFit="1" customWidth="1"/>
    <col min="5" max="5" width="14.42578125" customWidth="1"/>
    <col min="6" max="6" width="16.85546875" customWidth="1"/>
    <col min="7" max="7" width="12.140625" customWidth="1"/>
    <col min="8" max="8" width="15" style="5" customWidth="1"/>
  </cols>
  <sheetData>
    <row r="1" spans="1:16" x14ac:dyDescent="0.25">
      <c r="A1" s="45" t="s">
        <v>0</v>
      </c>
      <c r="B1" s="45"/>
      <c r="C1" s="45"/>
    </row>
    <row r="2" spans="1:16" x14ac:dyDescent="0.25">
      <c r="A2" s="45" t="s">
        <v>1</v>
      </c>
      <c r="B2" s="45"/>
      <c r="C2" s="45"/>
    </row>
    <row r="3" spans="1:16" ht="23.25" x14ac:dyDescent="0.35">
      <c r="A3" s="45" t="s">
        <v>2</v>
      </c>
      <c r="B3" s="45"/>
      <c r="C3" s="126" t="s">
        <v>105</v>
      </c>
      <c r="D3" s="126"/>
      <c r="E3" s="126"/>
      <c r="F3" s="126"/>
      <c r="G3" s="126"/>
      <c r="H3" s="126"/>
    </row>
    <row r="4" spans="1:16" ht="23.25" x14ac:dyDescent="0.35">
      <c r="A4" s="45"/>
      <c r="B4" s="45"/>
      <c r="C4" s="95"/>
      <c r="D4" s="95"/>
      <c r="E4" s="95"/>
      <c r="F4" s="95"/>
      <c r="G4" s="95"/>
      <c r="H4" s="95"/>
    </row>
    <row r="5" spans="1:16" x14ac:dyDescent="0.25">
      <c r="A5" s="8"/>
      <c r="B5" s="8"/>
      <c r="C5" s="8"/>
    </row>
    <row r="6" spans="1:16" ht="15.75" thickBot="1" x14ac:dyDescent="0.3">
      <c r="C6" s="4"/>
    </row>
    <row r="7" spans="1:16" x14ac:dyDescent="0.25">
      <c r="A7" s="138" t="s">
        <v>4</v>
      </c>
      <c r="B7" s="135" t="s">
        <v>5</v>
      </c>
      <c r="C7" s="135" t="s">
        <v>21</v>
      </c>
      <c r="D7" s="135" t="s">
        <v>99</v>
      </c>
      <c r="E7" s="105" t="s">
        <v>100</v>
      </c>
      <c r="F7" s="108" t="s">
        <v>39</v>
      </c>
      <c r="G7" s="141" t="s">
        <v>40</v>
      </c>
      <c r="H7" s="122" t="s">
        <v>106</v>
      </c>
    </row>
    <row r="8" spans="1:16" x14ac:dyDescent="0.25">
      <c r="A8" s="139"/>
      <c r="B8" s="136"/>
      <c r="C8" s="136"/>
      <c r="D8" s="136"/>
      <c r="E8" s="106" t="s">
        <v>37</v>
      </c>
      <c r="F8" s="109">
        <v>44165</v>
      </c>
      <c r="G8" s="142"/>
      <c r="H8" s="123" t="s">
        <v>107</v>
      </c>
    </row>
    <row r="9" spans="1:16" x14ac:dyDescent="0.25">
      <c r="A9" s="139"/>
      <c r="B9" s="136"/>
      <c r="C9" s="136"/>
      <c r="D9" s="136"/>
      <c r="E9" s="106" t="s">
        <v>38</v>
      </c>
      <c r="F9" s="133"/>
      <c r="G9" s="142"/>
      <c r="H9" s="123" t="s">
        <v>108</v>
      </c>
    </row>
    <row r="10" spans="1:16" ht="15.75" thickBot="1" x14ac:dyDescent="0.3">
      <c r="A10" s="140"/>
      <c r="B10" s="137"/>
      <c r="C10" s="137"/>
      <c r="D10" s="137"/>
      <c r="E10" s="107">
        <v>2020</v>
      </c>
      <c r="F10" s="134"/>
      <c r="G10" s="143"/>
      <c r="H10" s="124">
        <v>2021</v>
      </c>
    </row>
    <row r="11" spans="1:16" ht="15.75" x14ac:dyDescent="0.25">
      <c r="A11" s="128" t="s">
        <v>55</v>
      </c>
      <c r="B11" s="129"/>
      <c r="C11" s="130"/>
      <c r="D11" s="55"/>
      <c r="E11" s="56"/>
      <c r="F11" s="57"/>
      <c r="G11" s="55"/>
      <c r="H11" s="58"/>
    </row>
    <row r="12" spans="1:16" x14ac:dyDescent="0.25">
      <c r="A12" s="14" t="s">
        <v>3</v>
      </c>
      <c r="B12" s="10" t="s">
        <v>6</v>
      </c>
      <c r="C12" s="9" t="s">
        <v>22</v>
      </c>
      <c r="D12" s="11">
        <v>1195000</v>
      </c>
      <c r="E12" s="11">
        <v>1195000</v>
      </c>
      <c r="F12" s="12">
        <v>1143043.45</v>
      </c>
      <c r="G12" s="13">
        <v>119.46</v>
      </c>
      <c r="H12" s="97">
        <v>1143000</v>
      </c>
      <c r="I12" s="2"/>
      <c r="J12" s="2"/>
      <c r="K12" s="1"/>
      <c r="L12" s="1"/>
      <c r="M12" s="1"/>
      <c r="N12" s="1"/>
      <c r="O12" s="1"/>
      <c r="P12" s="1"/>
    </row>
    <row r="13" spans="1:16" x14ac:dyDescent="0.25">
      <c r="A13" s="14" t="s">
        <v>3</v>
      </c>
      <c r="B13" s="10" t="s">
        <v>7</v>
      </c>
      <c r="C13" s="9" t="s">
        <v>23</v>
      </c>
      <c r="D13" s="11">
        <v>25500</v>
      </c>
      <c r="E13" s="11">
        <v>25500</v>
      </c>
      <c r="F13" s="12">
        <v>10883.94</v>
      </c>
      <c r="G13" s="13">
        <v>147.6</v>
      </c>
      <c r="H13" s="97">
        <v>10800</v>
      </c>
      <c r="I13" s="2"/>
      <c r="J13" s="2"/>
      <c r="K13" s="1"/>
      <c r="L13" s="1"/>
      <c r="M13" s="1"/>
      <c r="N13" s="1"/>
      <c r="O13" s="1"/>
      <c r="P13" s="1"/>
    </row>
    <row r="14" spans="1:16" x14ac:dyDescent="0.25">
      <c r="A14" s="14" t="s">
        <v>3</v>
      </c>
      <c r="B14" s="10" t="s">
        <v>8</v>
      </c>
      <c r="C14" s="9" t="s">
        <v>24</v>
      </c>
      <c r="D14" s="11">
        <v>115000</v>
      </c>
      <c r="E14" s="11">
        <v>115000</v>
      </c>
      <c r="F14" s="12">
        <v>118026.73</v>
      </c>
      <c r="G14" s="13">
        <v>116.5</v>
      </c>
      <c r="H14" s="97">
        <v>118000</v>
      </c>
      <c r="I14" s="2"/>
      <c r="J14" s="2"/>
      <c r="K14" s="1"/>
      <c r="L14" s="1"/>
      <c r="M14" s="1"/>
      <c r="N14" s="1"/>
      <c r="O14" s="1"/>
      <c r="P14" s="1"/>
    </row>
    <row r="15" spans="1:16" x14ac:dyDescent="0.25">
      <c r="A15" s="14" t="s">
        <v>3</v>
      </c>
      <c r="B15" s="10" t="s">
        <v>9</v>
      </c>
      <c r="C15" s="9" t="s">
        <v>25</v>
      </c>
      <c r="D15" s="11">
        <v>960000</v>
      </c>
      <c r="E15" s="11">
        <v>960000</v>
      </c>
      <c r="F15" s="12">
        <v>766683.21</v>
      </c>
      <c r="G15" s="13">
        <v>115.46</v>
      </c>
      <c r="H15" s="97">
        <v>766600</v>
      </c>
      <c r="I15" s="2"/>
      <c r="J15" s="2"/>
      <c r="K15" s="1"/>
      <c r="L15" s="1"/>
      <c r="M15" s="1"/>
      <c r="N15" s="1"/>
      <c r="O15" s="1"/>
      <c r="P15" s="1"/>
    </row>
    <row r="16" spans="1:16" x14ac:dyDescent="0.25">
      <c r="A16" s="14" t="s">
        <v>3</v>
      </c>
      <c r="B16" s="10" t="s">
        <v>10</v>
      </c>
      <c r="C16" s="9" t="s">
        <v>26</v>
      </c>
      <c r="D16" s="11">
        <v>30000</v>
      </c>
      <c r="E16" s="11">
        <v>30000</v>
      </c>
      <c r="F16" s="12">
        <v>7030</v>
      </c>
      <c r="G16" s="13">
        <v>20.9</v>
      </c>
      <c r="H16" s="97">
        <v>30000</v>
      </c>
      <c r="I16" s="2"/>
      <c r="J16" s="2"/>
      <c r="K16" s="1"/>
      <c r="L16" s="1"/>
      <c r="M16" s="1"/>
      <c r="N16" s="1"/>
      <c r="O16" s="1"/>
      <c r="P16" s="1"/>
    </row>
    <row r="17" spans="1:16" x14ac:dyDescent="0.25">
      <c r="A17" s="14" t="s">
        <v>3</v>
      </c>
      <c r="B17" s="10" t="s">
        <v>11</v>
      </c>
      <c r="C17" s="9" t="s">
        <v>27</v>
      </c>
      <c r="D17" s="11">
        <v>2367800</v>
      </c>
      <c r="E17" s="11">
        <v>2367800</v>
      </c>
      <c r="F17" s="12">
        <v>2401712.9700000002</v>
      </c>
      <c r="G17" s="13">
        <v>100.29</v>
      </c>
      <c r="H17" s="97">
        <v>2401800</v>
      </c>
      <c r="I17" s="2"/>
      <c r="J17" s="2"/>
      <c r="K17" s="1"/>
      <c r="L17" s="1"/>
      <c r="M17" s="1"/>
      <c r="N17" s="1"/>
      <c r="O17" s="1"/>
      <c r="P17" s="1"/>
    </row>
    <row r="18" spans="1:16" x14ac:dyDescent="0.25">
      <c r="A18" s="14" t="s">
        <v>3</v>
      </c>
      <c r="B18" s="10" t="s">
        <v>12</v>
      </c>
      <c r="C18" s="9" t="s">
        <v>28</v>
      </c>
      <c r="D18" s="11">
        <v>0</v>
      </c>
      <c r="E18" s="11"/>
      <c r="F18" s="12">
        <v>0</v>
      </c>
      <c r="G18" s="13" t="s">
        <v>41</v>
      </c>
      <c r="H18" s="97"/>
      <c r="I18" s="2"/>
      <c r="J18" s="2"/>
      <c r="K18" s="1"/>
      <c r="L18" s="1"/>
      <c r="M18" s="1"/>
      <c r="N18" s="1"/>
      <c r="O18" s="1"/>
      <c r="P18" s="1"/>
    </row>
    <row r="19" spans="1:16" x14ac:dyDescent="0.25">
      <c r="A19" s="14" t="s">
        <v>3</v>
      </c>
      <c r="B19" s="10" t="s">
        <v>13</v>
      </c>
      <c r="C19" s="9" t="s">
        <v>29</v>
      </c>
      <c r="D19" s="11">
        <v>274800</v>
      </c>
      <c r="E19" s="11">
        <v>274800</v>
      </c>
      <c r="F19" s="12">
        <v>286255.92</v>
      </c>
      <c r="G19" s="13">
        <v>97.34</v>
      </c>
      <c r="H19" s="97">
        <v>287400</v>
      </c>
      <c r="I19" s="2"/>
      <c r="J19" s="2"/>
      <c r="K19" s="1"/>
      <c r="L19" s="1"/>
      <c r="M19" s="1"/>
      <c r="N19" s="1"/>
      <c r="O19" s="1"/>
      <c r="P19" s="1"/>
    </row>
    <row r="20" spans="1:16" x14ac:dyDescent="0.25">
      <c r="A20" s="14" t="s">
        <v>3</v>
      </c>
      <c r="B20" s="10" t="s">
        <v>14</v>
      </c>
      <c r="C20" s="9" t="s">
        <v>30</v>
      </c>
      <c r="D20" s="11">
        <v>7100</v>
      </c>
      <c r="E20" s="11">
        <v>7100</v>
      </c>
      <c r="F20" s="12">
        <v>13316</v>
      </c>
      <c r="G20" s="13">
        <v>99.52</v>
      </c>
      <c r="H20" s="97">
        <v>13300</v>
      </c>
      <c r="I20" s="2"/>
      <c r="J20" s="2"/>
      <c r="K20" s="1"/>
      <c r="L20" s="1"/>
      <c r="M20" s="1"/>
      <c r="N20" s="1"/>
      <c r="O20" s="1"/>
      <c r="P20" s="1"/>
    </row>
    <row r="21" spans="1:16" x14ac:dyDescent="0.25">
      <c r="A21" s="14" t="s">
        <v>3</v>
      </c>
      <c r="B21" s="10" t="s">
        <v>15</v>
      </c>
      <c r="C21" s="9" t="s">
        <v>31</v>
      </c>
      <c r="D21" s="11">
        <v>2300</v>
      </c>
      <c r="E21" s="11">
        <v>2300</v>
      </c>
      <c r="F21" s="12">
        <v>2000</v>
      </c>
      <c r="G21" s="13">
        <v>89.23</v>
      </c>
      <c r="H21" s="97">
        <v>2000</v>
      </c>
      <c r="I21" s="2"/>
      <c r="J21" s="2"/>
      <c r="K21" s="1"/>
      <c r="L21" s="1"/>
      <c r="M21" s="1"/>
      <c r="N21" s="1"/>
      <c r="O21" s="1"/>
      <c r="P21" s="1"/>
    </row>
    <row r="22" spans="1:16" x14ac:dyDescent="0.25">
      <c r="A22" s="14" t="s">
        <v>3</v>
      </c>
      <c r="B22" s="10" t="s">
        <v>16</v>
      </c>
      <c r="C22" s="9" t="s">
        <v>32</v>
      </c>
      <c r="D22" s="11">
        <v>2300</v>
      </c>
      <c r="E22" s="11">
        <v>2300</v>
      </c>
      <c r="F22" s="12">
        <v>2700</v>
      </c>
      <c r="G22" s="110">
        <v>110</v>
      </c>
      <c r="H22" s="97">
        <v>2300</v>
      </c>
      <c r="I22" s="2"/>
      <c r="J22" s="2"/>
      <c r="K22" s="1"/>
      <c r="L22" s="1"/>
      <c r="M22" s="1"/>
      <c r="N22" s="1"/>
      <c r="O22" s="1"/>
      <c r="P22" s="1"/>
    </row>
    <row r="23" spans="1:16" x14ac:dyDescent="0.25">
      <c r="A23" s="14" t="s">
        <v>3</v>
      </c>
      <c r="B23" s="10" t="s">
        <v>17</v>
      </c>
      <c r="C23" s="9" t="s">
        <v>33</v>
      </c>
      <c r="D23" s="11">
        <v>31000</v>
      </c>
      <c r="E23" s="11">
        <v>31000</v>
      </c>
      <c r="F23" s="12">
        <v>36380.83</v>
      </c>
      <c r="G23" s="13">
        <v>114.66</v>
      </c>
      <c r="H23" s="97">
        <v>36300</v>
      </c>
      <c r="I23" s="2"/>
      <c r="J23" s="2"/>
      <c r="K23" s="1"/>
      <c r="L23" s="1"/>
      <c r="M23" s="1"/>
      <c r="N23" s="1"/>
      <c r="O23" s="1"/>
      <c r="P23" s="1"/>
    </row>
    <row r="24" spans="1:16" ht="15.75" thickBot="1" x14ac:dyDescent="0.3">
      <c r="A24" s="59" t="s">
        <v>3</v>
      </c>
      <c r="B24" s="60" t="s">
        <v>18</v>
      </c>
      <c r="C24" s="61" t="s">
        <v>34</v>
      </c>
      <c r="D24" s="62">
        <v>98300</v>
      </c>
      <c r="E24" s="62">
        <v>98300</v>
      </c>
      <c r="F24" s="63">
        <v>101047.47</v>
      </c>
      <c r="G24" s="64">
        <v>101.82</v>
      </c>
      <c r="H24" s="98">
        <v>101000</v>
      </c>
      <c r="I24" s="2"/>
      <c r="J24" s="2"/>
      <c r="K24" s="1"/>
      <c r="L24" s="1"/>
      <c r="M24" s="1"/>
      <c r="N24" s="1"/>
      <c r="O24" s="1"/>
      <c r="P24" s="1"/>
    </row>
    <row r="25" spans="1:16" ht="15.75" thickBot="1" x14ac:dyDescent="0.3">
      <c r="A25" s="15"/>
      <c r="B25" s="16" t="s">
        <v>42</v>
      </c>
      <c r="C25" s="16" t="s">
        <v>91</v>
      </c>
      <c r="D25" s="17">
        <f>SUM(D12:D24)</f>
        <v>5109100</v>
      </c>
      <c r="E25" s="17">
        <f>SUM(E12:E24)</f>
        <v>5109100</v>
      </c>
      <c r="F25" s="18">
        <f>SUM(F12:F24)</f>
        <v>4889080.5199999996</v>
      </c>
      <c r="G25" s="19">
        <v>106.49</v>
      </c>
      <c r="H25" s="100">
        <f>SUM(H12:H24)</f>
        <v>4912500</v>
      </c>
      <c r="I25" s="2"/>
      <c r="J25" s="2"/>
      <c r="K25" s="3"/>
      <c r="L25" s="3"/>
      <c r="M25" s="3"/>
      <c r="N25" s="3"/>
      <c r="O25" s="3"/>
      <c r="P25" s="3"/>
    </row>
    <row r="26" spans="1:16" x14ac:dyDescent="0.25">
      <c r="A26" s="20" t="s">
        <v>3</v>
      </c>
      <c r="B26" s="21" t="s">
        <v>19</v>
      </c>
      <c r="C26" s="22" t="s">
        <v>35</v>
      </c>
      <c r="D26" s="23"/>
      <c r="E26" s="23">
        <v>586000</v>
      </c>
      <c r="F26" s="24">
        <v>586000</v>
      </c>
      <c r="G26" s="111">
        <v>100</v>
      </c>
      <c r="H26" s="99">
        <v>0</v>
      </c>
      <c r="I26" s="2"/>
      <c r="J26" s="2"/>
      <c r="K26" s="1"/>
      <c r="L26" s="1"/>
      <c r="M26" s="1"/>
      <c r="N26" s="1"/>
      <c r="O26" s="1"/>
      <c r="P26" s="1"/>
    </row>
    <row r="27" spans="1:16" ht="15.75" thickBot="1" x14ac:dyDescent="0.3">
      <c r="A27" s="14" t="s">
        <v>3</v>
      </c>
      <c r="B27" s="10" t="s">
        <v>20</v>
      </c>
      <c r="C27" s="9" t="s">
        <v>36</v>
      </c>
      <c r="D27" s="11">
        <v>98000</v>
      </c>
      <c r="E27" s="11">
        <v>98000</v>
      </c>
      <c r="F27" s="12">
        <v>89870</v>
      </c>
      <c r="G27" s="110">
        <v>91.88</v>
      </c>
      <c r="H27" s="97">
        <v>104300</v>
      </c>
      <c r="I27" s="2"/>
      <c r="J27" s="2"/>
      <c r="K27" s="1"/>
      <c r="L27" s="1"/>
      <c r="M27" s="1"/>
      <c r="N27" s="1"/>
      <c r="O27" s="1"/>
      <c r="P27" s="1"/>
    </row>
    <row r="28" spans="1:16" ht="16.5" thickBot="1" x14ac:dyDescent="0.3">
      <c r="A28" s="25"/>
      <c r="B28" s="26" t="s">
        <v>43</v>
      </c>
      <c r="C28" s="26" t="s">
        <v>90</v>
      </c>
      <c r="D28" s="27">
        <f>SUM(D26:D27)</f>
        <v>98000</v>
      </c>
      <c r="E28" s="27">
        <f>SUM(E26:E27)</f>
        <v>684000</v>
      </c>
      <c r="F28" s="28">
        <f>SUM(F26:F27)</f>
        <v>675870</v>
      </c>
      <c r="G28" s="29">
        <v>189.16</v>
      </c>
      <c r="H28" s="101">
        <f>SUM(H26:H27)</f>
        <v>104300</v>
      </c>
      <c r="O28" s="6"/>
    </row>
    <row r="29" spans="1:16" x14ac:dyDescent="0.25">
      <c r="A29" s="92">
        <v>2141</v>
      </c>
      <c r="B29" s="30"/>
      <c r="C29" s="31" t="s">
        <v>44</v>
      </c>
      <c r="D29" s="32">
        <v>12000</v>
      </c>
      <c r="E29" s="32">
        <v>12000</v>
      </c>
      <c r="F29" s="33">
        <v>17000</v>
      </c>
      <c r="G29" s="34">
        <v>141.66999999999999</v>
      </c>
      <c r="H29" s="102">
        <v>12000</v>
      </c>
    </row>
    <row r="30" spans="1:16" x14ac:dyDescent="0.25">
      <c r="A30" s="92">
        <v>2341</v>
      </c>
      <c r="B30" s="30"/>
      <c r="C30" s="31" t="s">
        <v>64</v>
      </c>
      <c r="D30" s="32"/>
      <c r="E30" s="32"/>
      <c r="F30" s="33">
        <v>244</v>
      </c>
      <c r="G30" s="112" t="s">
        <v>96</v>
      </c>
      <c r="H30" s="102"/>
    </row>
    <row r="31" spans="1:16" x14ac:dyDescent="0.25">
      <c r="A31" s="93">
        <v>3111</v>
      </c>
      <c r="B31" s="35"/>
      <c r="C31" s="36" t="s">
        <v>45</v>
      </c>
      <c r="D31" s="37">
        <v>0</v>
      </c>
      <c r="E31" s="37">
        <v>0</v>
      </c>
      <c r="F31" s="38">
        <v>3731</v>
      </c>
      <c r="G31" s="113" t="s">
        <v>96</v>
      </c>
      <c r="H31" s="85"/>
    </row>
    <row r="32" spans="1:16" x14ac:dyDescent="0.25">
      <c r="A32" s="93">
        <v>3314</v>
      </c>
      <c r="B32" s="35"/>
      <c r="C32" s="36" t="s">
        <v>46</v>
      </c>
      <c r="D32" s="37">
        <v>300</v>
      </c>
      <c r="E32" s="37">
        <v>300</v>
      </c>
      <c r="F32" s="38">
        <v>150</v>
      </c>
      <c r="G32" s="114">
        <v>50</v>
      </c>
      <c r="H32" s="85">
        <v>200</v>
      </c>
    </row>
    <row r="33" spans="1:8" x14ac:dyDescent="0.25">
      <c r="A33" s="93">
        <v>3399</v>
      </c>
      <c r="B33" s="35"/>
      <c r="C33" s="36" t="s">
        <v>47</v>
      </c>
      <c r="D33" s="37"/>
      <c r="E33" s="37">
        <v>0</v>
      </c>
      <c r="F33" s="38">
        <v>0</v>
      </c>
      <c r="G33" s="39">
        <v>0</v>
      </c>
      <c r="H33" s="85"/>
    </row>
    <row r="34" spans="1:8" x14ac:dyDescent="0.25">
      <c r="A34" s="93">
        <v>3412</v>
      </c>
      <c r="B34" s="35"/>
      <c r="C34" s="36" t="s">
        <v>48</v>
      </c>
      <c r="D34" s="37">
        <v>7500</v>
      </c>
      <c r="E34" s="37">
        <v>7500</v>
      </c>
      <c r="F34" s="38">
        <v>11867.72</v>
      </c>
      <c r="G34" s="114">
        <v>158.24</v>
      </c>
      <c r="H34" s="85">
        <v>9900</v>
      </c>
    </row>
    <row r="35" spans="1:8" x14ac:dyDescent="0.25">
      <c r="A35" s="93">
        <v>3631</v>
      </c>
      <c r="B35" s="35"/>
      <c r="C35" s="36" t="s">
        <v>49</v>
      </c>
      <c r="D35" s="37"/>
      <c r="E35" s="37">
        <v>0</v>
      </c>
      <c r="F35" s="38">
        <v>10954</v>
      </c>
      <c r="G35" s="113" t="s">
        <v>96</v>
      </c>
      <c r="H35" s="85"/>
    </row>
    <row r="36" spans="1:8" x14ac:dyDescent="0.25">
      <c r="A36" s="93">
        <v>3633</v>
      </c>
      <c r="B36" s="35"/>
      <c r="C36" s="36" t="s">
        <v>70</v>
      </c>
      <c r="D36" s="37"/>
      <c r="E36" s="37"/>
      <c r="F36" s="38">
        <v>0</v>
      </c>
      <c r="G36" s="39"/>
      <c r="H36" s="85"/>
    </row>
    <row r="37" spans="1:8" x14ac:dyDescent="0.25">
      <c r="A37" s="93">
        <v>3639</v>
      </c>
      <c r="B37" s="35"/>
      <c r="C37" s="36" t="s">
        <v>50</v>
      </c>
      <c r="D37" s="37">
        <v>2100</v>
      </c>
      <c r="E37" s="37">
        <v>2100</v>
      </c>
      <c r="F37" s="38">
        <v>3369</v>
      </c>
      <c r="G37" s="39">
        <v>160.41999999999999</v>
      </c>
      <c r="H37" s="85">
        <v>2800</v>
      </c>
    </row>
    <row r="38" spans="1:8" x14ac:dyDescent="0.25">
      <c r="A38" s="93">
        <v>3725</v>
      </c>
      <c r="B38" s="35"/>
      <c r="C38" s="40" t="s">
        <v>54</v>
      </c>
      <c r="D38" s="37">
        <v>43500</v>
      </c>
      <c r="E38" s="37">
        <v>43500</v>
      </c>
      <c r="F38" s="38">
        <v>54739</v>
      </c>
      <c r="G38" s="39">
        <v>125.84</v>
      </c>
      <c r="H38" s="85">
        <v>54700</v>
      </c>
    </row>
    <row r="39" spans="1:8" x14ac:dyDescent="0.25">
      <c r="A39" s="93">
        <v>3745</v>
      </c>
      <c r="B39" s="35"/>
      <c r="C39" s="40" t="s">
        <v>101</v>
      </c>
      <c r="D39" s="37">
        <v>0</v>
      </c>
      <c r="E39" s="37">
        <v>0</v>
      </c>
      <c r="F39" s="38">
        <v>15000</v>
      </c>
      <c r="G39" s="39"/>
      <c r="H39" s="85"/>
    </row>
    <row r="40" spans="1:8" x14ac:dyDescent="0.25">
      <c r="A40" s="93">
        <v>6171</v>
      </c>
      <c r="B40" s="35"/>
      <c r="C40" s="40" t="s">
        <v>51</v>
      </c>
      <c r="D40" s="37"/>
      <c r="E40" s="37">
        <v>0</v>
      </c>
      <c r="F40" s="38">
        <v>4041</v>
      </c>
      <c r="G40" s="113" t="s">
        <v>41</v>
      </c>
      <c r="H40" s="85"/>
    </row>
    <row r="41" spans="1:8" ht="15.75" thickBot="1" x14ac:dyDescent="0.3">
      <c r="A41" s="115">
        <v>6409</v>
      </c>
      <c r="B41" s="116"/>
      <c r="C41" s="117" t="s">
        <v>102</v>
      </c>
      <c r="D41" s="118"/>
      <c r="E41" s="118"/>
      <c r="F41" s="119">
        <v>2869</v>
      </c>
      <c r="G41" s="120" t="s">
        <v>41</v>
      </c>
      <c r="H41" s="121"/>
    </row>
    <row r="42" spans="1:8" ht="15.75" thickBot="1" x14ac:dyDescent="0.3">
      <c r="A42" s="41"/>
      <c r="B42" s="43" t="s">
        <v>52</v>
      </c>
      <c r="C42" s="43" t="s">
        <v>53</v>
      </c>
      <c r="D42" s="27">
        <f>SUM(D29+D31+D32+D33+D34+D35+D36+D37+D38+D40)</f>
        <v>65400</v>
      </c>
      <c r="E42" s="27">
        <f>SUM(E29+E31+E32+E33+E34+E35+E36+E37+E38+E40)</f>
        <v>65400</v>
      </c>
      <c r="F42" s="28">
        <f>SUM(F29+F30+F31+F32+F33+F34+F35+F36+F37+F38+F39+F40+F41)</f>
        <v>123964.72</v>
      </c>
      <c r="G42" s="29">
        <v>94.22</v>
      </c>
      <c r="H42" s="101">
        <f>SUM(H29+H31+H32+H33+H34+H35+H37+H38+H40)</f>
        <v>79600</v>
      </c>
    </row>
    <row r="43" spans="1:8" ht="15.75" thickBot="1" x14ac:dyDescent="0.3">
      <c r="A43" s="93">
        <v>3639</v>
      </c>
      <c r="B43" s="35"/>
      <c r="C43" s="40" t="s">
        <v>97</v>
      </c>
      <c r="D43" s="37"/>
      <c r="E43" s="37"/>
      <c r="F43" s="38">
        <v>13615</v>
      </c>
      <c r="G43" s="113" t="s">
        <v>96</v>
      </c>
      <c r="H43" s="7"/>
    </row>
    <row r="44" spans="1:8" ht="15.75" thickBot="1" x14ac:dyDescent="0.3">
      <c r="A44" s="96"/>
      <c r="B44" s="71" t="s">
        <v>93</v>
      </c>
      <c r="C44" s="71" t="s">
        <v>94</v>
      </c>
      <c r="D44" s="72"/>
      <c r="E44" s="72"/>
      <c r="F44" s="73">
        <f>SUM(F43)</f>
        <v>13615</v>
      </c>
      <c r="G44" s="74"/>
      <c r="H44" s="75"/>
    </row>
    <row r="45" spans="1:8" ht="15.75" thickBot="1" x14ac:dyDescent="0.3">
      <c r="A45" s="96"/>
      <c r="B45" s="71"/>
      <c r="C45" s="71"/>
      <c r="D45" s="72"/>
      <c r="E45" s="72">
        <f>SUM(E43:E44)</f>
        <v>0</v>
      </c>
      <c r="F45" s="73"/>
      <c r="G45" s="74"/>
      <c r="H45" s="75"/>
    </row>
    <row r="46" spans="1:8" ht="15.75" thickBot="1" x14ac:dyDescent="0.3">
      <c r="A46" s="70" t="s">
        <v>56</v>
      </c>
      <c r="B46" s="71"/>
      <c r="C46" s="71"/>
      <c r="D46" s="72">
        <f>SUM(D25+D28+D42)</f>
        <v>5272500</v>
      </c>
      <c r="E46" s="72">
        <f>SUM(E25+E28+E42+E45)</f>
        <v>5858500</v>
      </c>
      <c r="F46" s="73">
        <f>SUM(F25+F28+F42+F44)</f>
        <v>5702530.2399999993</v>
      </c>
      <c r="G46" s="74">
        <v>97.34</v>
      </c>
      <c r="H46" s="125">
        <f>SUM(H25+H28+H42)</f>
        <v>5096400</v>
      </c>
    </row>
    <row r="47" spans="1:8" ht="15.75" thickBot="1" x14ac:dyDescent="0.3">
      <c r="A47" s="70"/>
      <c r="B47" s="71"/>
      <c r="C47" s="71"/>
      <c r="D47" s="72"/>
      <c r="E47" s="72"/>
      <c r="F47" s="73"/>
      <c r="G47" s="74"/>
      <c r="H47" s="75"/>
    </row>
    <row r="48" spans="1:8" x14ac:dyDescent="0.25">
      <c r="A48" s="79"/>
      <c r="B48" s="52"/>
      <c r="C48" s="52" t="s">
        <v>88</v>
      </c>
      <c r="D48" s="80"/>
      <c r="E48" s="80"/>
      <c r="F48" s="81"/>
      <c r="G48" s="82"/>
      <c r="H48" s="83"/>
    </row>
    <row r="49" spans="1:8" x14ac:dyDescent="0.25">
      <c r="A49" s="84"/>
      <c r="B49" s="53">
        <v>8115</v>
      </c>
      <c r="C49" s="40" t="s">
        <v>89</v>
      </c>
      <c r="D49" s="76">
        <v>2115200</v>
      </c>
      <c r="E49" s="76">
        <v>2246000</v>
      </c>
      <c r="F49" s="77">
        <v>-3604522.18</v>
      </c>
      <c r="G49" s="78">
        <v>170.41</v>
      </c>
      <c r="H49" s="85">
        <v>2764300</v>
      </c>
    </row>
    <row r="50" spans="1:8" ht="15.75" thickBot="1" x14ac:dyDescent="0.3">
      <c r="A50" s="86"/>
      <c r="B50" s="87"/>
      <c r="C50" s="87"/>
      <c r="D50" s="88"/>
      <c r="E50" s="88"/>
      <c r="F50" s="89"/>
      <c r="G50" s="90"/>
      <c r="H50" s="91"/>
    </row>
    <row r="51" spans="1:8" x14ac:dyDescent="0.25">
      <c r="A51" s="65"/>
      <c r="B51" s="65"/>
      <c r="C51" s="65"/>
      <c r="D51" s="66"/>
      <c r="E51" s="66"/>
      <c r="F51" s="67"/>
      <c r="G51" s="68"/>
      <c r="H51" s="69"/>
    </row>
    <row r="52" spans="1:8" ht="15.75" thickBot="1" x14ac:dyDescent="0.3">
      <c r="A52" s="45"/>
      <c r="B52" s="45"/>
      <c r="C52" s="45"/>
      <c r="D52" s="45"/>
      <c r="E52" s="45"/>
      <c r="F52" s="45"/>
      <c r="G52" s="45"/>
      <c r="H52" s="46"/>
    </row>
    <row r="53" spans="1:8" ht="21.75" customHeight="1" thickBot="1" x14ac:dyDescent="0.3">
      <c r="A53" s="131" t="s">
        <v>57</v>
      </c>
      <c r="B53" s="132"/>
      <c r="C53" s="132"/>
      <c r="D53" s="42"/>
      <c r="E53" s="42"/>
      <c r="F53" s="42"/>
      <c r="G53" s="42"/>
      <c r="H53" s="47"/>
    </row>
    <row r="54" spans="1:8" x14ac:dyDescent="0.25">
      <c r="A54" s="84">
        <v>1031</v>
      </c>
      <c r="B54" s="40"/>
      <c r="C54" s="40" t="s">
        <v>58</v>
      </c>
      <c r="D54" s="37">
        <v>5000</v>
      </c>
      <c r="E54" s="37">
        <v>5000</v>
      </c>
      <c r="F54" s="38">
        <v>0</v>
      </c>
      <c r="G54" s="113" t="s">
        <v>103</v>
      </c>
      <c r="H54" s="85">
        <v>5000</v>
      </c>
    </row>
    <row r="55" spans="1:8" x14ac:dyDescent="0.25">
      <c r="A55" s="84">
        <v>2141</v>
      </c>
      <c r="B55" s="40"/>
      <c r="C55" s="40" t="s">
        <v>44</v>
      </c>
      <c r="D55" s="37">
        <v>151500</v>
      </c>
      <c r="E55" s="37">
        <v>151500</v>
      </c>
      <c r="F55" s="38">
        <v>72092.539999999994</v>
      </c>
      <c r="G55" s="39">
        <v>47.59</v>
      </c>
      <c r="H55" s="85">
        <v>153000</v>
      </c>
    </row>
    <row r="56" spans="1:8" x14ac:dyDescent="0.25">
      <c r="A56" s="84">
        <v>2212</v>
      </c>
      <c r="B56" s="40"/>
      <c r="C56" s="40" t="s">
        <v>59</v>
      </c>
      <c r="D56" s="37">
        <v>129000</v>
      </c>
      <c r="E56" s="37">
        <v>129000</v>
      </c>
      <c r="F56" s="38">
        <v>14204.15</v>
      </c>
      <c r="G56" s="39">
        <v>11.01</v>
      </c>
      <c r="H56" s="85">
        <v>129000</v>
      </c>
    </row>
    <row r="57" spans="1:8" x14ac:dyDescent="0.25">
      <c r="A57" s="84">
        <v>2219</v>
      </c>
      <c r="B57" s="40"/>
      <c r="C57" s="40" t="s">
        <v>60</v>
      </c>
      <c r="D57" s="37">
        <v>40000</v>
      </c>
      <c r="E57" s="37">
        <v>40000</v>
      </c>
      <c r="F57" s="38">
        <v>0</v>
      </c>
      <c r="G57" s="39" t="s">
        <v>103</v>
      </c>
      <c r="H57" s="85">
        <v>4230000</v>
      </c>
    </row>
    <row r="58" spans="1:8" x14ac:dyDescent="0.25">
      <c r="A58" s="84">
        <v>2221</v>
      </c>
      <c r="B58" s="40"/>
      <c r="C58" s="40" t="s">
        <v>61</v>
      </c>
      <c r="D58" s="37">
        <v>5000</v>
      </c>
      <c r="E58" s="37">
        <v>5000</v>
      </c>
      <c r="F58" s="38">
        <v>1675</v>
      </c>
      <c r="G58" s="39">
        <v>33.5</v>
      </c>
      <c r="H58" s="85">
        <v>10000</v>
      </c>
    </row>
    <row r="59" spans="1:8" x14ac:dyDescent="0.25">
      <c r="A59" s="84">
        <v>2292</v>
      </c>
      <c r="B59" s="40"/>
      <c r="C59" s="40" t="s">
        <v>62</v>
      </c>
      <c r="D59" s="37">
        <v>21700</v>
      </c>
      <c r="E59" s="37">
        <v>21700</v>
      </c>
      <c r="F59" s="38">
        <v>21650</v>
      </c>
      <c r="G59" s="114">
        <v>100</v>
      </c>
      <c r="H59" s="103">
        <v>22200</v>
      </c>
    </row>
    <row r="60" spans="1:8" x14ac:dyDescent="0.25">
      <c r="A60" s="84">
        <v>2310</v>
      </c>
      <c r="B60" s="40"/>
      <c r="C60" s="40" t="s">
        <v>63</v>
      </c>
      <c r="D60" s="37">
        <v>8500</v>
      </c>
      <c r="E60" s="37">
        <v>60900</v>
      </c>
      <c r="F60" s="38">
        <v>60900</v>
      </c>
      <c r="G60" s="114">
        <v>100</v>
      </c>
      <c r="H60" s="85">
        <v>61000</v>
      </c>
    </row>
    <row r="61" spans="1:8" x14ac:dyDescent="0.25">
      <c r="A61" s="84">
        <v>2341</v>
      </c>
      <c r="B61" s="40"/>
      <c r="C61" s="40" t="s">
        <v>64</v>
      </c>
      <c r="D61" s="37">
        <v>107000</v>
      </c>
      <c r="E61" s="37">
        <v>107000</v>
      </c>
      <c r="F61" s="38">
        <v>36436.5</v>
      </c>
      <c r="G61" s="39">
        <v>34.049999999999997</v>
      </c>
      <c r="H61" s="85">
        <v>118000</v>
      </c>
    </row>
    <row r="62" spans="1:8" x14ac:dyDescent="0.25">
      <c r="A62" s="84">
        <v>3111</v>
      </c>
      <c r="B62" s="40"/>
      <c r="C62" s="40" t="s">
        <v>45</v>
      </c>
      <c r="D62" s="37">
        <v>316000</v>
      </c>
      <c r="E62" s="37">
        <v>355000</v>
      </c>
      <c r="F62" s="38">
        <v>286969</v>
      </c>
      <c r="G62" s="39">
        <v>80.84</v>
      </c>
      <c r="H62" s="85">
        <v>310000</v>
      </c>
    </row>
    <row r="63" spans="1:8" x14ac:dyDescent="0.25">
      <c r="A63" s="84">
        <v>3314</v>
      </c>
      <c r="B63" s="40"/>
      <c r="C63" s="40" t="s">
        <v>46</v>
      </c>
      <c r="D63" s="37">
        <v>26000</v>
      </c>
      <c r="E63" s="37">
        <v>26000</v>
      </c>
      <c r="F63" s="38">
        <v>12055</v>
      </c>
      <c r="G63" s="39">
        <v>46.37</v>
      </c>
      <c r="H63" s="85">
        <v>29500</v>
      </c>
    </row>
    <row r="64" spans="1:8" x14ac:dyDescent="0.25">
      <c r="A64" s="84">
        <v>3319</v>
      </c>
      <c r="B64" s="40"/>
      <c r="C64" s="40" t="s">
        <v>65</v>
      </c>
      <c r="D64" s="37">
        <v>16000</v>
      </c>
      <c r="E64" s="37">
        <v>16000</v>
      </c>
      <c r="F64" s="38">
        <v>6396</v>
      </c>
      <c r="G64" s="39">
        <v>39.979999999999997</v>
      </c>
      <c r="H64" s="85">
        <v>16000</v>
      </c>
    </row>
    <row r="65" spans="1:8" x14ac:dyDescent="0.25">
      <c r="A65" s="84">
        <v>3341</v>
      </c>
      <c r="B65" s="40"/>
      <c r="C65" s="40" t="s">
        <v>66</v>
      </c>
      <c r="D65" s="37">
        <v>11100</v>
      </c>
      <c r="E65" s="37">
        <v>107900</v>
      </c>
      <c r="F65" s="38">
        <v>540</v>
      </c>
      <c r="G65" s="39">
        <v>0.5</v>
      </c>
      <c r="H65" s="85">
        <v>9700</v>
      </c>
    </row>
    <row r="66" spans="1:8" x14ac:dyDescent="0.25">
      <c r="A66" s="84">
        <v>3399</v>
      </c>
      <c r="B66" s="40"/>
      <c r="C66" s="40" t="s">
        <v>67</v>
      </c>
      <c r="D66" s="37">
        <v>168000</v>
      </c>
      <c r="E66" s="37">
        <v>168000</v>
      </c>
      <c r="F66" s="38">
        <v>35574.910000000003</v>
      </c>
      <c r="G66" s="39">
        <v>94.65</v>
      </c>
      <c r="H66" s="85">
        <v>200600</v>
      </c>
    </row>
    <row r="67" spans="1:8" x14ac:dyDescent="0.25">
      <c r="A67" s="84">
        <v>3412</v>
      </c>
      <c r="B67" s="40"/>
      <c r="C67" s="40" t="s">
        <v>48</v>
      </c>
      <c r="D67" s="37">
        <v>120600</v>
      </c>
      <c r="E67" s="37">
        <v>120600</v>
      </c>
      <c r="F67" s="38">
        <v>51025.3</v>
      </c>
      <c r="G67" s="39">
        <v>42.31</v>
      </c>
      <c r="H67" s="85">
        <v>137000</v>
      </c>
    </row>
    <row r="68" spans="1:8" x14ac:dyDescent="0.25">
      <c r="A68" s="84">
        <v>3421</v>
      </c>
      <c r="B68" s="40"/>
      <c r="C68" s="40" t="s">
        <v>68</v>
      </c>
      <c r="D68" s="37">
        <v>37000</v>
      </c>
      <c r="E68" s="37">
        <v>37000</v>
      </c>
      <c r="F68" s="38">
        <v>2678</v>
      </c>
      <c r="G68" s="39">
        <v>7.24</v>
      </c>
      <c r="H68" s="85">
        <v>37000</v>
      </c>
    </row>
    <row r="69" spans="1:8" x14ac:dyDescent="0.25">
      <c r="A69" s="84">
        <v>3631</v>
      </c>
      <c r="B69" s="40"/>
      <c r="C69" s="40" t="s">
        <v>69</v>
      </c>
      <c r="D69" s="37">
        <v>152000</v>
      </c>
      <c r="E69" s="37">
        <v>152000</v>
      </c>
      <c r="F69" s="38">
        <v>71850.899999999994</v>
      </c>
      <c r="G69" s="39">
        <v>47.27</v>
      </c>
      <c r="H69" s="85">
        <v>152000</v>
      </c>
    </row>
    <row r="70" spans="1:8" x14ac:dyDescent="0.25">
      <c r="A70" s="84">
        <v>3635</v>
      </c>
      <c r="B70" s="40"/>
      <c r="C70" s="40" t="s">
        <v>95</v>
      </c>
      <c r="D70" s="37">
        <v>50000</v>
      </c>
      <c r="E70" s="37">
        <v>67000</v>
      </c>
      <c r="F70" s="38">
        <v>17000</v>
      </c>
      <c r="G70" s="39">
        <v>25.37</v>
      </c>
      <c r="H70" s="85">
        <v>8000</v>
      </c>
    </row>
    <row r="71" spans="1:8" x14ac:dyDescent="0.25">
      <c r="A71" s="84">
        <v>3639</v>
      </c>
      <c r="B71" s="40"/>
      <c r="C71" s="40" t="s">
        <v>71</v>
      </c>
      <c r="D71" s="37">
        <v>45000</v>
      </c>
      <c r="E71" s="37">
        <v>45000</v>
      </c>
      <c r="F71" s="38">
        <v>15320.89</v>
      </c>
      <c r="G71" s="39">
        <v>34.049999999999997</v>
      </c>
      <c r="H71" s="103">
        <v>95000</v>
      </c>
    </row>
    <row r="72" spans="1:8" x14ac:dyDescent="0.25">
      <c r="A72" s="84">
        <v>3721</v>
      </c>
      <c r="B72" s="40"/>
      <c r="C72" s="40" t="s">
        <v>72</v>
      </c>
      <c r="D72" s="37">
        <v>21000</v>
      </c>
      <c r="E72" s="37">
        <v>21000</v>
      </c>
      <c r="F72" s="38">
        <v>18374.099999999999</v>
      </c>
      <c r="G72" s="39">
        <v>87.5</v>
      </c>
      <c r="H72" s="103">
        <v>25000</v>
      </c>
    </row>
    <row r="73" spans="1:8" x14ac:dyDescent="0.25">
      <c r="A73" s="84">
        <v>3722</v>
      </c>
      <c r="B73" s="40"/>
      <c r="C73" s="40" t="s">
        <v>73</v>
      </c>
      <c r="D73" s="37">
        <v>294000</v>
      </c>
      <c r="E73" s="37">
        <v>344000</v>
      </c>
      <c r="F73" s="38">
        <v>267945.87</v>
      </c>
      <c r="G73" s="39">
        <v>77.89</v>
      </c>
      <c r="H73" s="103">
        <v>266000</v>
      </c>
    </row>
    <row r="74" spans="1:8" x14ac:dyDescent="0.25">
      <c r="A74" s="84">
        <v>3725</v>
      </c>
      <c r="B74" s="40"/>
      <c r="C74" s="40" t="s">
        <v>54</v>
      </c>
      <c r="D74" s="37">
        <v>60200</v>
      </c>
      <c r="E74" s="37">
        <v>60200</v>
      </c>
      <c r="F74" s="38">
        <v>45626.13</v>
      </c>
      <c r="G74" s="39">
        <v>75.790000000000006</v>
      </c>
      <c r="H74" s="103">
        <v>80800</v>
      </c>
    </row>
    <row r="75" spans="1:8" x14ac:dyDescent="0.25">
      <c r="A75" s="84">
        <v>3745</v>
      </c>
      <c r="B75" s="40"/>
      <c r="C75" s="40" t="s">
        <v>74</v>
      </c>
      <c r="D75" s="37">
        <v>226100</v>
      </c>
      <c r="E75" s="37">
        <v>276100</v>
      </c>
      <c r="F75" s="38">
        <v>124991</v>
      </c>
      <c r="G75" s="39">
        <v>45.27</v>
      </c>
      <c r="H75" s="85">
        <v>580500</v>
      </c>
    </row>
    <row r="76" spans="1:8" x14ac:dyDescent="0.25">
      <c r="A76" s="84">
        <v>5213</v>
      </c>
      <c r="B76" s="40"/>
      <c r="C76" s="40" t="s">
        <v>98</v>
      </c>
      <c r="D76" s="37">
        <v>1000</v>
      </c>
      <c r="E76" s="37">
        <v>101000</v>
      </c>
      <c r="F76" s="38">
        <v>95267.38</v>
      </c>
      <c r="G76" s="39">
        <v>94.32</v>
      </c>
      <c r="H76" s="85">
        <v>11000</v>
      </c>
    </row>
    <row r="77" spans="1:8" x14ac:dyDescent="0.25">
      <c r="A77" s="84">
        <v>5512</v>
      </c>
      <c r="B77" s="40"/>
      <c r="C77" s="40" t="s">
        <v>75</v>
      </c>
      <c r="D77" s="37">
        <v>294900</v>
      </c>
      <c r="E77" s="37">
        <v>294900</v>
      </c>
      <c r="F77" s="38">
        <v>136152.72</v>
      </c>
      <c r="G77" s="39">
        <v>46.17</v>
      </c>
      <c r="H77" s="85">
        <v>208000</v>
      </c>
    </row>
    <row r="78" spans="1:8" x14ac:dyDescent="0.25">
      <c r="A78" s="84">
        <v>6112</v>
      </c>
      <c r="B78" s="40"/>
      <c r="C78" s="40" t="s">
        <v>76</v>
      </c>
      <c r="D78" s="37">
        <v>195900</v>
      </c>
      <c r="E78" s="37">
        <v>195900</v>
      </c>
      <c r="F78" s="38">
        <v>160511</v>
      </c>
      <c r="G78" s="39">
        <v>81.94</v>
      </c>
      <c r="H78" s="85">
        <v>207700</v>
      </c>
    </row>
    <row r="79" spans="1:8" x14ac:dyDescent="0.25">
      <c r="A79" s="84">
        <v>6115</v>
      </c>
      <c r="B79" s="40"/>
      <c r="C79" s="40" t="s">
        <v>104</v>
      </c>
      <c r="D79" s="37">
        <v>0</v>
      </c>
      <c r="E79" s="37">
        <v>31000</v>
      </c>
      <c r="F79" s="38">
        <v>24104.5</v>
      </c>
      <c r="G79" s="39">
        <v>77.760000000000005</v>
      </c>
      <c r="H79" s="85">
        <v>0</v>
      </c>
    </row>
    <row r="80" spans="1:8" x14ac:dyDescent="0.25">
      <c r="A80" s="84">
        <v>6171</v>
      </c>
      <c r="B80" s="40"/>
      <c r="C80" s="40" t="s">
        <v>51</v>
      </c>
      <c r="D80" s="37">
        <v>588400</v>
      </c>
      <c r="E80" s="37">
        <v>607400</v>
      </c>
      <c r="F80" s="38">
        <v>471061.57</v>
      </c>
      <c r="G80" s="39">
        <v>77.55</v>
      </c>
      <c r="H80" s="85">
        <v>698100</v>
      </c>
    </row>
    <row r="81" spans="1:8" x14ac:dyDescent="0.25">
      <c r="A81" s="84">
        <v>6310</v>
      </c>
      <c r="B81" s="40"/>
      <c r="C81" s="40" t="s">
        <v>77</v>
      </c>
      <c r="D81" s="37">
        <v>2000</v>
      </c>
      <c r="E81" s="37">
        <v>2000</v>
      </c>
      <c r="F81" s="38">
        <v>1214.5999999999999</v>
      </c>
      <c r="G81" s="39">
        <v>60.73</v>
      </c>
      <c r="H81" s="85">
        <v>2000</v>
      </c>
    </row>
    <row r="82" spans="1:8" x14ac:dyDescent="0.25">
      <c r="A82" s="84">
        <v>6320</v>
      </c>
      <c r="B82" s="40"/>
      <c r="C82" s="40" t="s">
        <v>78</v>
      </c>
      <c r="D82" s="37">
        <v>15000</v>
      </c>
      <c r="E82" s="37">
        <v>15000</v>
      </c>
      <c r="F82" s="38">
        <v>14976</v>
      </c>
      <c r="G82" s="39">
        <v>99.84</v>
      </c>
      <c r="H82" s="85">
        <v>15000</v>
      </c>
    </row>
    <row r="83" spans="1:8" x14ac:dyDescent="0.25">
      <c r="A83" s="84">
        <v>6399</v>
      </c>
      <c r="B83" s="40"/>
      <c r="C83" s="40" t="s">
        <v>79</v>
      </c>
      <c r="D83" s="37">
        <v>30000</v>
      </c>
      <c r="E83" s="37">
        <v>30000</v>
      </c>
      <c r="F83" s="38">
        <v>7030</v>
      </c>
      <c r="G83" s="39">
        <v>23.43</v>
      </c>
      <c r="H83" s="85">
        <v>30000</v>
      </c>
    </row>
    <row r="84" spans="1:8" x14ac:dyDescent="0.25">
      <c r="A84" s="84">
        <v>6402</v>
      </c>
      <c r="B84" s="40"/>
      <c r="C84" s="40" t="s">
        <v>80</v>
      </c>
      <c r="D84" s="37">
        <v>12900</v>
      </c>
      <c r="E84" s="37">
        <v>12900</v>
      </c>
      <c r="F84" s="38">
        <v>12890</v>
      </c>
      <c r="G84" s="39">
        <v>99.92</v>
      </c>
      <c r="H84" s="85">
        <v>6900</v>
      </c>
    </row>
    <row r="85" spans="1:8" ht="15.75" thickBot="1" x14ac:dyDescent="0.3">
      <c r="A85" s="94">
        <v>6409</v>
      </c>
      <c r="B85" s="48"/>
      <c r="C85" s="48" t="s">
        <v>81</v>
      </c>
      <c r="D85" s="49">
        <v>6500</v>
      </c>
      <c r="E85" s="49">
        <v>6500</v>
      </c>
      <c r="F85" s="50">
        <v>6495</v>
      </c>
      <c r="G85" s="54">
        <v>99.92</v>
      </c>
      <c r="H85" s="104">
        <v>6700</v>
      </c>
    </row>
    <row r="86" spans="1:8" ht="15.75" thickBot="1" x14ac:dyDescent="0.3">
      <c r="A86" s="25"/>
      <c r="B86" s="51"/>
      <c r="C86" s="44" t="s">
        <v>82</v>
      </c>
      <c r="D86" s="27">
        <f>SUM(D54:D85)</f>
        <v>3157300</v>
      </c>
      <c r="E86" s="27">
        <f>SUM(E54:E85)</f>
        <v>3612500</v>
      </c>
      <c r="F86" s="28">
        <f>SUM(F54:F85)</f>
        <v>2093008.06</v>
      </c>
      <c r="G86" s="29">
        <v>57.94</v>
      </c>
      <c r="H86" s="101">
        <f>SUM(H54:H85)</f>
        <v>7860700</v>
      </c>
    </row>
    <row r="88" spans="1:8" x14ac:dyDescent="0.25">
      <c r="A88" s="127" t="s">
        <v>92</v>
      </c>
      <c r="B88" s="127"/>
      <c r="C88" s="127"/>
      <c r="D88" s="127" t="s">
        <v>84</v>
      </c>
      <c r="E88" s="127"/>
    </row>
    <row r="89" spans="1:8" x14ac:dyDescent="0.25">
      <c r="A89" t="s">
        <v>83</v>
      </c>
      <c r="D89" t="s">
        <v>85</v>
      </c>
    </row>
    <row r="92" spans="1:8" x14ac:dyDescent="0.25">
      <c r="A92" t="s">
        <v>86</v>
      </c>
      <c r="C92" s="144"/>
    </row>
    <row r="94" spans="1:8" x14ac:dyDescent="0.25">
      <c r="A94" t="s">
        <v>87</v>
      </c>
      <c r="C94" s="144"/>
    </row>
  </sheetData>
  <mergeCells count="11">
    <mergeCell ref="C3:H3"/>
    <mergeCell ref="A88:C88"/>
    <mergeCell ref="D88:E88"/>
    <mergeCell ref="A11:C11"/>
    <mergeCell ref="A53:C53"/>
    <mergeCell ref="F9:F10"/>
    <mergeCell ref="B7:B10"/>
    <mergeCell ref="A7:A10"/>
    <mergeCell ref="C7:C10"/>
    <mergeCell ref="D7:D10"/>
    <mergeCell ref="G7:G1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MeU adamov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Šebelová</dc:creator>
  <cp:lastModifiedBy>Krasová</cp:lastModifiedBy>
  <cp:lastPrinted>2021-01-07T19:15:27Z</cp:lastPrinted>
  <dcterms:created xsi:type="dcterms:W3CDTF">2017-12-06T05:17:06Z</dcterms:created>
  <dcterms:modified xsi:type="dcterms:W3CDTF">2021-01-07T19:16:13Z</dcterms:modified>
</cp:coreProperties>
</file>