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bckrizcz-my.sharepoint.com/personal/bckriz_bckrizcz_onmicrosoft_com/Documents/Dokumenty_PCMěsto/Město/2024/Výbor finanční/241021/"/>
    </mc:Choice>
  </mc:AlternateContent>
  <xr:revisionPtr revIDLastSave="15" documentId="8_{29E72A47-1EEC-4548-B0CA-3A9A6CD73436}" xr6:coauthVersionLast="47" xr6:coauthVersionMax="47" xr10:uidLastSave="{A44E0985-6C7D-4AC7-818F-DA4247F3533E}"/>
  <bookViews>
    <workbookView xWindow="-120" yWindow="-120" windowWidth="29040" windowHeight="15720" xr2:uid="{00000000-000D-0000-FFFF-FFFF00000000}"/>
  </bookViews>
  <sheets>
    <sheet name="List1" sheetId="1" r:id="rId1"/>
    <sheet name="Vývoj spotřebyv GJ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3" i="1" l="1"/>
  <c r="T19" i="1" s="1"/>
  <c r="T25" i="1" s="1"/>
  <c r="T14" i="1"/>
  <c r="T15" i="1"/>
  <c r="T16" i="1"/>
  <c r="T12" i="1"/>
  <c r="T26" i="1"/>
  <c r="B25" i="1"/>
  <c r="T17" i="1"/>
  <c r="T23" i="1" s="1"/>
  <c r="T18" i="1" l="1"/>
  <c r="T24" i="1" s="1"/>
  <c r="L24" i="1"/>
  <c r="K24" i="1"/>
  <c r="J24" i="1"/>
  <c r="I24" i="1"/>
  <c r="H24" i="1"/>
  <c r="G24" i="1"/>
  <c r="F24" i="1"/>
  <c r="E24" i="1"/>
  <c r="D24" i="1"/>
  <c r="C24" i="1"/>
  <c r="B24" i="1"/>
  <c r="L23" i="1"/>
  <c r="K23" i="1"/>
  <c r="J23" i="1"/>
  <c r="I23" i="1"/>
  <c r="H23" i="1"/>
  <c r="G23" i="1"/>
  <c r="F23" i="1"/>
  <c r="E23" i="1"/>
  <c r="D23" i="1"/>
  <c r="C23" i="1"/>
  <c r="B23" i="1"/>
  <c r="S19" i="1"/>
  <c r="S25" i="1" s="1"/>
  <c r="R19" i="1"/>
  <c r="R25" i="1" s="1"/>
  <c r="Q19" i="1"/>
  <c r="Q25" i="1" s="1"/>
  <c r="P19" i="1"/>
  <c r="P25" i="1" s="1"/>
  <c r="O19" i="1"/>
  <c r="O25" i="1" s="1"/>
  <c r="N19" i="1"/>
  <c r="N25" i="1" s="1"/>
  <c r="M19" i="1"/>
  <c r="M25" i="1" s="1"/>
  <c r="L19" i="1"/>
  <c r="L25" i="1" s="1"/>
  <c r="K19" i="1"/>
  <c r="K25" i="1" s="1"/>
  <c r="J19" i="1"/>
  <c r="J25" i="1" s="1"/>
  <c r="I19" i="1"/>
  <c r="I25" i="1" s="1"/>
  <c r="H19" i="1"/>
  <c r="H25" i="1" s="1"/>
  <c r="G19" i="1"/>
  <c r="G25" i="1" s="1"/>
  <c r="F19" i="1"/>
  <c r="F25" i="1" s="1"/>
  <c r="E19" i="1"/>
  <c r="E25" i="1" s="1"/>
  <c r="D19" i="1"/>
  <c r="D25" i="1" s="1"/>
  <c r="C19" i="1"/>
  <c r="C25" i="1" s="1"/>
  <c r="B19" i="1"/>
  <c r="S18" i="1"/>
  <c r="S24" i="1" s="1"/>
  <c r="R18" i="1"/>
  <c r="R24" i="1" s="1"/>
  <c r="Q18" i="1"/>
  <c r="Q24" i="1" s="1"/>
  <c r="P18" i="1"/>
  <c r="P24" i="1" s="1"/>
  <c r="O18" i="1"/>
  <c r="O24" i="1" s="1"/>
  <c r="N18" i="1"/>
  <c r="N24" i="1" s="1"/>
  <c r="M18" i="1"/>
  <c r="M24" i="1" s="1"/>
  <c r="L18" i="1"/>
  <c r="K18" i="1"/>
  <c r="J18" i="1"/>
  <c r="I18" i="1"/>
  <c r="H18" i="1"/>
  <c r="G18" i="1"/>
  <c r="F18" i="1"/>
  <c r="E18" i="1"/>
  <c r="D18" i="1"/>
  <c r="C18" i="1"/>
  <c r="B18" i="1"/>
  <c r="S17" i="1"/>
  <c r="S23" i="1" s="1"/>
  <c r="R17" i="1"/>
  <c r="R23" i="1" s="1"/>
  <c r="Q17" i="1"/>
  <c r="Q23" i="1" s="1"/>
  <c r="P17" i="1"/>
  <c r="P23" i="1" s="1"/>
  <c r="O17" i="1"/>
  <c r="O23" i="1" s="1"/>
  <c r="N17" i="1"/>
  <c r="N23" i="1" s="1"/>
  <c r="M17" i="1"/>
  <c r="M23" i="1" s="1"/>
  <c r="L17" i="1"/>
  <c r="K17" i="1"/>
  <c r="J17" i="1"/>
  <c r="I17" i="1"/>
  <c r="H17" i="1"/>
  <c r="G17" i="1"/>
  <c r="F17" i="1"/>
  <c r="E17" i="1"/>
  <c r="D17" i="1"/>
  <c r="C17" i="1"/>
  <c r="B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tc={05B7D5A8-4E75-468E-8883-AD4C4AA2472D}</author>
  </authors>
  <commentList>
    <comment ref="T12" authorId="0" shapeId="0" xr:uid="{05B7D5A8-4E75-468E-8883-AD4C4AA2472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Modelace MK - průměr posledních 5ti let</t>
      </text>
    </comment>
  </commentList>
</comments>
</file>

<file path=xl/sharedStrings.xml><?xml version="1.0" encoding="utf-8"?>
<sst xmlns="http://schemas.openxmlformats.org/spreadsheetml/2006/main" count="18" uniqueCount="16">
  <si>
    <t>TermoReal</t>
  </si>
  <si>
    <t>v GJ</t>
  </si>
  <si>
    <t>TV</t>
  </si>
  <si>
    <t>do31.10</t>
  </si>
  <si>
    <t>do30.11</t>
  </si>
  <si>
    <t>GJ celk</t>
  </si>
  <si>
    <t>záloh.</t>
  </si>
  <si>
    <t>Kč/GJ</t>
  </si>
  <si>
    <t>v Kč</t>
  </si>
  <si>
    <t>celkem</t>
  </si>
  <si>
    <t>záloha</t>
  </si>
  <si>
    <t>ohřev</t>
  </si>
  <si>
    <t>TUV</t>
  </si>
  <si>
    <t>…-671</t>
  </si>
  <si>
    <t>671-</t>
  </si>
  <si>
    <t>2024 odhad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</si>
</sst>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1" fillId="0" borderId="5" xfId="0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3" fillId="0" borderId="5" xfId="0" applyFont="1" applyBorder="1"/>
    <xf numFmtId="0" fontId="1" fillId="0" borderId="1" xfId="0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0" xfId="0" applyAlignment="1">
      <alignment horizontal="center"/>
    </xf>
    <xf numFmtId="0" fontId="0" fillId="0" borderId="7" xfId="0" applyBorder="1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5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Vývoj spotřeby v GJ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List1!$A$3</c:f>
              <c:strCache>
                <c:ptCount val="1"/>
                <c:pt idx="0">
                  <c:v>v GJ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List1!$B$2:$T$2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List1!$B$3:$T$3</c:f>
              <c:numCache>
                <c:formatCode>General</c:formatCode>
                <c:ptCount val="1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A5-4DC3-A9EE-EF2C98620633}"/>
            </c:ext>
          </c:extLst>
        </c:ser>
        <c:ser>
          <c:idx val="13"/>
          <c:order val="13"/>
          <c:tx>
            <c:strRef>
              <c:f>List1!$A$16</c:f>
              <c:strCache>
                <c:ptCount val="1"/>
                <c:pt idx="0">
                  <c:v>TV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List1!$B$2:$T$2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List1!$B$16:$T$16</c:f>
              <c:numCache>
                <c:formatCode>General</c:formatCode>
                <c:ptCount val="19"/>
                <c:pt idx="8">
                  <c:v>78.3</c:v>
                </c:pt>
                <c:pt idx="9">
                  <c:v>108.7</c:v>
                </c:pt>
                <c:pt idx="10">
                  <c:v>110.6</c:v>
                </c:pt>
                <c:pt idx="11">
                  <c:v>106.7</c:v>
                </c:pt>
                <c:pt idx="12">
                  <c:v>102.7</c:v>
                </c:pt>
                <c:pt idx="13">
                  <c:v>107.5</c:v>
                </c:pt>
                <c:pt idx="14">
                  <c:v>127</c:v>
                </c:pt>
                <c:pt idx="15">
                  <c:v>148.30000000000001</c:v>
                </c:pt>
                <c:pt idx="16">
                  <c:v>100.8</c:v>
                </c:pt>
                <c:pt idx="17">
                  <c:v>76.900000000000006</c:v>
                </c:pt>
                <c:pt idx="18">
                  <c:v>112.1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A5-4DC3-A9EE-EF2C98620633}"/>
            </c:ext>
          </c:extLst>
        </c:ser>
        <c:ser>
          <c:idx val="14"/>
          <c:order val="14"/>
          <c:tx>
            <c:strRef>
              <c:f>List1!$A$17</c:f>
              <c:strCache>
                <c:ptCount val="1"/>
                <c:pt idx="0">
                  <c:v>do31.10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List1!$B$2:$T$2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List1!$B$17:$T$17</c:f>
              <c:numCache>
                <c:formatCode>General</c:formatCode>
                <c:ptCount val="19"/>
                <c:pt idx="0">
                  <c:v>1705.1999999999998</c:v>
                </c:pt>
                <c:pt idx="1">
                  <c:v>1254.5</c:v>
                </c:pt>
                <c:pt idx="2">
                  <c:v>1310.1000000000001</c:v>
                </c:pt>
                <c:pt idx="3">
                  <c:v>1276.8999999999999</c:v>
                </c:pt>
                <c:pt idx="4">
                  <c:v>1598.7</c:v>
                </c:pt>
                <c:pt idx="5">
                  <c:v>1249.0999999999999</c:v>
                </c:pt>
                <c:pt idx="6">
                  <c:v>1122</c:v>
                </c:pt>
                <c:pt idx="7">
                  <c:v>1086.9000000000001</c:v>
                </c:pt>
                <c:pt idx="8">
                  <c:v>930</c:v>
                </c:pt>
                <c:pt idx="9">
                  <c:v>959.90000000000009</c:v>
                </c:pt>
                <c:pt idx="10">
                  <c:v>1017.1</c:v>
                </c:pt>
                <c:pt idx="11">
                  <c:v>1088.5999999999999</c:v>
                </c:pt>
                <c:pt idx="12">
                  <c:v>1039</c:v>
                </c:pt>
                <c:pt idx="13">
                  <c:v>1056.2999999999997</c:v>
                </c:pt>
                <c:pt idx="14">
                  <c:v>877.1</c:v>
                </c:pt>
                <c:pt idx="15">
                  <c:v>1215.7</c:v>
                </c:pt>
                <c:pt idx="16">
                  <c:v>1108.0999999999999</c:v>
                </c:pt>
                <c:pt idx="17">
                  <c:v>881.10000000000014</c:v>
                </c:pt>
                <c:pt idx="18">
                  <c:v>934.62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A5-4DC3-A9EE-EF2C98620633}"/>
            </c:ext>
          </c:extLst>
        </c:ser>
        <c:ser>
          <c:idx val="15"/>
          <c:order val="15"/>
          <c:tx>
            <c:strRef>
              <c:f>List1!$A$18</c:f>
              <c:strCache>
                <c:ptCount val="1"/>
                <c:pt idx="0">
                  <c:v>do30.11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List1!$B$2:$T$2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List1!$B$18:$T$18</c:f>
              <c:numCache>
                <c:formatCode>General</c:formatCode>
                <c:ptCount val="19"/>
                <c:pt idx="0">
                  <c:v>1975.1</c:v>
                </c:pt>
                <c:pt idx="1">
                  <c:v>1581.1</c:v>
                </c:pt>
                <c:pt idx="2">
                  <c:v>1533.5000000000002</c:v>
                </c:pt>
                <c:pt idx="3">
                  <c:v>1495.3</c:v>
                </c:pt>
                <c:pt idx="4">
                  <c:v>1798.5</c:v>
                </c:pt>
                <c:pt idx="5">
                  <c:v>1490.1</c:v>
                </c:pt>
                <c:pt idx="6">
                  <c:v>1314</c:v>
                </c:pt>
                <c:pt idx="7">
                  <c:v>1289.1000000000001</c:v>
                </c:pt>
                <c:pt idx="8">
                  <c:v>1144</c:v>
                </c:pt>
                <c:pt idx="9">
                  <c:v>1143.9000000000001</c:v>
                </c:pt>
                <c:pt idx="10">
                  <c:v>1237.2</c:v>
                </c:pt>
                <c:pt idx="11">
                  <c:v>1296.5</c:v>
                </c:pt>
                <c:pt idx="12">
                  <c:v>1230</c:v>
                </c:pt>
                <c:pt idx="13">
                  <c:v>1220.7999999999997</c:v>
                </c:pt>
                <c:pt idx="14">
                  <c:v>1079.8</c:v>
                </c:pt>
                <c:pt idx="15">
                  <c:v>1423.4</c:v>
                </c:pt>
                <c:pt idx="16">
                  <c:v>1298.3999999999999</c:v>
                </c:pt>
                <c:pt idx="17">
                  <c:v>1348.2000000000003</c:v>
                </c:pt>
                <c:pt idx="18">
                  <c:v>1383.18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A5-4DC3-A9EE-EF2C98620633}"/>
            </c:ext>
          </c:extLst>
        </c:ser>
        <c:ser>
          <c:idx val="16"/>
          <c:order val="16"/>
          <c:tx>
            <c:strRef>
              <c:f>List1!$A$19</c:f>
              <c:strCache>
                <c:ptCount val="1"/>
                <c:pt idx="0">
                  <c:v>GJ celk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List1!$B$2:$T$2</c:f>
              <c:numCache>
                <c:formatCode>General</c:formatCode>
                <c:ptCount val="1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</c:numCache>
            </c:numRef>
          </c:cat>
          <c:val>
            <c:numRef>
              <c:f>List1!$B$19:$T$19</c:f>
              <c:numCache>
                <c:formatCode>General</c:formatCode>
                <c:ptCount val="19"/>
                <c:pt idx="0">
                  <c:v>2297.6999999999998</c:v>
                </c:pt>
                <c:pt idx="1">
                  <c:v>1910.6</c:v>
                </c:pt>
                <c:pt idx="2">
                  <c:v>1830.0000000000002</c:v>
                </c:pt>
                <c:pt idx="3">
                  <c:v>1862.9</c:v>
                </c:pt>
                <c:pt idx="4">
                  <c:v>2291.5</c:v>
                </c:pt>
                <c:pt idx="5">
                  <c:v>1770.8</c:v>
                </c:pt>
                <c:pt idx="6">
                  <c:v>1570.4</c:v>
                </c:pt>
                <c:pt idx="7">
                  <c:v>1570.2000000000003</c:v>
                </c:pt>
                <c:pt idx="8">
                  <c:v>1496.3</c:v>
                </c:pt>
                <c:pt idx="9">
                  <c:v>1473.9</c:v>
                </c:pt>
                <c:pt idx="10">
                  <c:v>1641.6</c:v>
                </c:pt>
                <c:pt idx="11">
                  <c:v>1660.8</c:v>
                </c:pt>
                <c:pt idx="12">
                  <c:v>1576.7</c:v>
                </c:pt>
                <c:pt idx="13">
                  <c:v>1562.1999999999998</c:v>
                </c:pt>
                <c:pt idx="14">
                  <c:v>1452.8</c:v>
                </c:pt>
                <c:pt idx="15">
                  <c:v>1834.7</c:v>
                </c:pt>
                <c:pt idx="16">
                  <c:v>1666.8</c:v>
                </c:pt>
                <c:pt idx="17">
                  <c:v>1425.1000000000004</c:v>
                </c:pt>
                <c:pt idx="18">
                  <c:v>1495.28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3A5-4DC3-A9EE-EF2C9862063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383892048"/>
        <c:axId val="1383892528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List1!$A$4</c15:sqref>
                        </c15:formulaRef>
                      </c:ext>
                    </c:extLst>
                    <c:strCache>
                      <c:ptCount val="1"/>
                      <c:pt idx="0">
                        <c:v>1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cs-CZ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List1!$B$2:$T$2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2006</c:v>
                      </c:pt>
                      <c:pt idx="1">
                        <c:v>2007</c:v>
                      </c:pt>
                      <c:pt idx="2">
                        <c:v>2008</c:v>
                      </c:pt>
                      <c:pt idx="3">
                        <c:v>2009</c:v>
                      </c:pt>
                      <c:pt idx="4">
                        <c:v>2010</c:v>
                      </c:pt>
                      <c:pt idx="5">
                        <c:v>2011</c:v>
                      </c:pt>
                      <c:pt idx="6">
                        <c:v>2012</c:v>
                      </c:pt>
                      <c:pt idx="7">
                        <c:v>2013</c:v>
                      </c:pt>
                      <c:pt idx="8">
                        <c:v>2014</c:v>
                      </c:pt>
                      <c:pt idx="9">
                        <c:v>2015</c:v>
                      </c:pt>
                      <c:pt idx="10">
                        <c:v>2016</c:v>
                      </c:pt>
                      <c:pt idx="11">
                        <c:v>2017</c:v>
                      </c:pt>
                      <c:pt idx="12">
                        <c:v>2018</c:v>
                      </c:pt>
                      <c:pt idx="13">
                        <c:v>2019</c:v>
                      </c:pt>
                      <c:pt idx="14">
                        <c:v>2020</c:v>
                      </c:pt>
                      <c:pt idx="15">
                        <c:v>2021</c:v>
                      </c:pt>
                      <c:pt idx="16">
                        <c:v>2022</c:v>
                      </c:pt>
                      <c:pt idx="17">
                        <c:v>2023</c:v>
                      </c:pt>
                      <c:pt idx="18">
                        <c:v>2024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List1!$B$4:$T$4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535.70000000000005</c:v>
                      </c:pt>
                      <c:pt idx="1">
                        <c:v>313.8</c:v>
                      </c:pt>
                      <c:pt idx="2">
                        <c:v>341.7</c:v>
                      </c:pt>
                      <c:pt idx="3">
                        <c:v>436.2</c:v>
                      </c:pt>
                      <c:pt idx="4">
                        <c:v>467.8</c:v>
                      </c:pt>
                      <c:pt idx="5">
                        <c:v>361.4</c:v>
                      </c:pt>
                      <c:pt idx="6">
                        <c:v>335</c:v>
                      </c:pt>
                      <c:pt idx="7">
                        <c:v>306.60000000000002</c:v>
                      </c:pt>
                      <c:pt idx="8">
                        <c:v>283</c:v>
                      </c:pt>
                      <c:pt idx="9">
                        <c:v>275.2</c:v>
                      </c:pt>
                      <c:pt idx="10">
                        <c:v>303.3</c:v>
                      </c:pt>
                      <c:pt idx="11">
                        <c:v>357.8</c:v>
                      </c:pt>
                      <c:pt idx="12">
                        <c:v>277</c:v>
                      </c:pt>
                      <c:pt idx="13">
                        <c:v>293.8</c:v>
                      </c:pt>
                      <c:pt idx="14">
                        <c:v>256</c:v>
                      </c:pt>
                      <c:pt idx="15">
                        <c:v>292.2</c:v>
                      </c:pt>
                      <c:pt idx="16">
                        <c:v>279.39999999999998</c:v>
                      </c:pt>
                      <c:pt idx="17">
                        <c:v>259.60000000000002</c:v>
                      </c:pt>
                      <c:pt idx="18">
                        <c:v>340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5-03A5-4DC3-A9EE-EF2C98620633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List1!$A$5</c15:sqref>
                        </c15:formulaRef>
                      </c:ext>
                    </c:extLst>
                    <c:strCache>
                      <c:ptCount val="1"/>
                      <c:pt idx="0">
                        <c:v>2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cs-CZ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List1!$B$2:$T$2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2006</c:v>
                      </c:pt>
                      <c:pt idx="1">
                        <c:v>2007</c:v>
                      </c:pt>
                      <c:pt idx="2">
                        <c:v>2008</c:v>
                      </c:pt>
                      <c:pt idx="3">
                        <c:v>2009</c:v>
                      </c:pt>
                      <c:pt idx="4">
                        <c:v>2010</c:v>
                      </c:pt>
                      <c:pt idx="5">
                        <c:v>2011</c:v>
                      </c:pt>
                      <c:pt idx="6">
                        <c:v>2012</c:v>
                      </c:pt>
                      <c:pt idx="7">
                        <c:v>2013</c:v>
                      </c:pt>
                      <c:pt idx="8">
                        <c:v>2014</c:v>
                      </c:pt>
                      <c:pt idx="9">
                        <c:v>2015</c:v>
                      </c:pt>
                      <c:pt idx="10">
                        <c:v>2016</c:v>
                      </c:pt>
                      <c:pt idx="11">
                        <c:v>2017</c:v>
                      </c:pt>
                      <c:pt idx="12">
                        <c:v>2018</c:v>
                      </c:pt>
                      <c:pt idx="13">
                        <c:v>2019</c:v>
                      </c:pt>
                      <c:pt idx="14">
                        <c:v>2020</c:v>
                      </c:pt>
                      <c:pt idx="15">
                        <c:v>2021</c:v>
                      </c:pt>
                      <c:pt idx="16">
                        <c:v>2022</c:v>
                      </c:pt>
                      <c:pt idx="17">
                        <c:v>2023</c:v>
                      </c:pt>
                      <c:pt idx="18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List1!$B$5:$T$5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409.4</c:v>
                      </c:pt>
                      <c:pt idx="1">
                        <c:v>289.60000000000002</c:v>
                      </c:pt>
                      <c:pt idx="2">
                        <c:v>288</c:v>
                      </c:pt>
                      <c:pt idx="3">
                        <c:v>290.89999999999998</c:v>
                      </c:pt>
                      <c:pt idx="4">
                        <c:v>335.4</c:v>
                      </c:pt>
                      <c:pt idx="5">
                        <c:v>350.7</c:v>
                      </c:pt>
                      <c:pt idx="6">
                        <c:v>343</c:v>
                      </c:pt>
                      <c:pt idx="7">
                        <c:v>255.6</c:v>
                      </c:pt>
                      <c:pt idx="8">
                        <c:v>264</c:v>
                      </c:pt>
                      <c:pt idx="9">
                        <c:v>244.8</c:v>
                      </c:pt>
                      <c:pt idx="10">
                        <c:v>223.8</c:v>
                      </c:pt>
                      <c:pt idx="11">
                        <c:v>241.8</c:v>
                      </c:pt>
                      <c:pt idx="12">
                        <c:v>305</c:v>
                      </c:pt>
                      <c:pt idx="13">
                        <c:v>223.5</c:v>
                      </c:pt>
                      <c:pt idx="14">
                        <c:v>204.6</c:v>
                      </c:pt>
                      <c:pt idx="15">
                        <c:v>248.7</c:v>
                      </c:pt>
                      <c:pt idx="16">
                        <c:v>243.6</c:v>
                      </c:pt>
                      <c:pt idx="17">
                        <c:v>221</c:v>
                      </c:pt>
                      <c:pt idx="18">
                        <c:v>220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3A5-4DC3-A9EE-EF2C98620633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List1!$A$6</c15:sqref>
                        </c15:formulaRef>
                      </c:ext>
                    </c:extLst>
                    <c:strCache>
                      <c:ptCount val="1"/>
                      <c:pt idx="0">
                        <c:v>3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cs-CZ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List1!$B$2:$T$2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2006</c:v>
                      </c:pt>
                      <c:pt idx="1">
                        <c:v>2007</c:v>
                      </c:pt>
                      <c:pt idx="2">
                        <c:v>2008</c:v>
                      </c:pt>
                      <c:pt idx="3">
                        <c:v>2009</c:v>
                      </c:pt>
                      <c:pt idx="4">
                        <c:v>2010</c:v>
                      </c:pt>
                      <c:pt idx="5">
                        <c:v>2011</c:v>
                      </c:pt>
                      <c:pt idx="6">
                        <c:v>2012</c:v>
                      </c:pt>
                      <c:pt idx="7">
                        <c:v>2013</c:v>
                      </c:pt>
                      <c:pt idx="8">
                        <c:v>2014</c:v>
                      </c:pt>
                      <c:pt idx="9">
                        <c:v>2015</c:v>
                      </c:pt>
                      <c:pt idx="10">
                        <c:v>2016</c:v>
                      </c:pt>
                      <c:pt idx="11">
                        <c:v>2017</c:v>
                      </c:pt>
                      <c:pt idx="12">
                        <c:v>2018</c:v>
                      </c:pt>
                      <c:pt idx="13">
                        <c:v>2019</c:v>
                      </c:pt>
                      <c:pt idx="14">
                        <c:v>2020</c:v>
                      </c:pt>
                      <c:pt idx="15">
                        <c:v>2021</c:v>
                      </c:pt>
                      <c:pt idx="16">
                        <c:v>2022</c:v>
                      </c:pt>
                      <c:pt idx="17">
                        <c:v>2023</c:v>
                      </c:pt>
                      <c:pt idx="18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List1!$B$6:$T$6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386.9</c:v>
                      </c:pt>
                      <c:pt idx="1">
                        <c:v>245.4</c:v>
                      </c:pt>
                      <c:pt idx="2">
                        <c:v>262.5</c:v>
                      </c:pt>
                      <c:pt idx="3">
                        <c:v>266.5</c:v>
                      </c:pt>
                      <c:pt idx="4">
                        <c:v>291</c:v>
                      </c:pt>
                      <c:pt idx="5">
                        <c:v>255.2</c:v>
                      </c:pt>
                      <c:pt idx="6">
                        <c:v>164</c:v>
                      </c:pt>
                      <c:pt idx="7">
                        <c:v>269.39999999999998</c:v>
                      </c:pt>
                      <c:pt idx="8">
                        <c:v>159</c:v>
                      </c:pt>
                      <c:pt idx="9">
                        <c:v>172.7</c:v>
                      </c:pt>
                      <c:pt idx="10">
                        <c:v>196.9</c:v>
                      </c:pt>
                      <c:pt idx="11">
                        <c:v>171.2</c:v>
                      </c:pt>
                      <c:pt idx="12">
                        <c:v>280</c:v>
                      </c:pt>
                      <c:pt idx="13">
                        <c:v>193.9</c:v>
                      </c:pt>
                      <c:pt idx="14">
                        <c:v>193.5</c:v>
                      </c:pt>
                      <c:pt idx="15">
                        <c:v>229</c:v>
                      </c:pt>
                      <c:pt idx="16">
                        <c:v>237.4</c:v>
                      </c:pt>
                      <c:pt idx="17">
                        <c:v>189</c:v>
                      </c:pt>
                      <c:pt idx="18">
                        <c:v>155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3A5-4DC3-A9EE-EF2C98620633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List1!$A$7</c15:sqref>
                        </c15:formulaRef>
                      </c:ext>
                    </c:extLst>
                    <c:strCache>
                      <c:ptCount val="1"/>
                      <c:pt idx="0">
                        <c:v>4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cs-CZ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List1!$B$2:$T$2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2006</c:v>
                      </c:pt>
                      <c:pt idx="1">
                        <c:v>2007</c:v>
                      </c:pt>
                      <c:pt idx="2">
                        <c:v>2008</c:v>
                      </c:pt>
                      <c:pt idx="3">
                        <c:v>2009</c:v>
                      </c:pt>
                      <c:pt idx="4">
                        <c:v>2010</c:v>
                      </c:pt>
                      <c:pt idx="5">
                        <c:v>2011</c:v>
                      </c:pt>
                      <c:pt idx="6">
                        <c:v>2012</c:v>
                      </c:pt>
                      <c:pt idx="7">
                        <c:v>2013</c:v>
                      </c:pt>
                      <c:pt idx="8">
                        <c:v>2014</c:v>
                      </c:pt>
                      <c:pt idx="9">
                        <c:v>2015</c:v>
                      </c:pt>
                      <c:pt idx="10">
                        <c:v>2016</c:v>
                      </c:pt>
                      <c:pt idx="11">
                        <c:v>2017</c:v>
                      </c:pt>
                      <c:pt idx="12">
                        <c:v>2018</c:v>
                      </c:pt>
                      <c:pt idx="13">
                        <c:v>2019</c:v>
                      </c:pt>
                      <c:pt idx="14">
                        <c:v>2020</c:v>
                      </c:pt>
                      <c:pt idx="15">
                        <c:v>2021</c:v>
                      </c:pt>
                      <c:pt idx="16">
                        <c:v>2022</c:v>
                      </c:pt>
                      <c:pt idx="17">
                        <c:v>2023</c:v>
                      </c:pt>
                      <c:pt idx="18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List1!$B$7:$T$7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158.6</c:v>
                      </c:pt>
                      <c:pt idx="1">
                        <c:v>98.9</c:v>
                      </c:pt>
                      <c:pt idx="2">
                        <c:v>157.80000000000001</c:v>
                      </c:pt>
                      <c:pt idx="3">
                        <c:v>48.8</c:v>
                      </c:pt>
                      <c:pt idx="4">
                        <c:v>136.69999999999999</c:v>
                      </c:pt>
                      <c:pt idx="5">
                        <c:v>111.2</c:v>
                      </c:pt>
                      <c:pt idx="6">
                        <c:v>108</c:v>
                      </c:pt>
                      <c:pt idx="7">
                        <c:v>117.3</c:v>
                      </c:pt>
                      <c:pt idx="8">
                        <c:v>97</c:v>
                      </c:pt>
                      <c:pt idx="9">
                        <c:v>108.2</c:v>
                      </c:pt>
                      <c:pt idx="10">
                        <c:v>126.3</c:v>
                      </c:pt>
                      <c:pt idx="11">
                        <c:v>122.6</c:v>
                      </c:pt>
                      <c:pt idx="12">
                        <c:v>52</c:v>
                      </c:pt>
                      <c:pt idx="13">
                        <c:v>107.8</c:v>
                      </c:pt>
                      <c:pt idx="14">
                        <c:v>61.8</c:v>
                      </c:pt>
                      <c:pt idx="15">
                        <c:v>172.1</c:v>
                      </c:pt>
                      <c:pt idx="16">
                        <c:v>175.6</c:v>
                      </c:pt>
                      <c:pt idx="17">
                        <c:v>119.6</c:v>
                      </c:pt>
                      <c:pt idx="18">
                        <c:v>77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3A5-4DC3-A9EE-EF2C98620633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List1!$A$8</c15:sqref>
                        </c15:formulaRef>
                      </c:ext>
                    </c:extLst>
                    <c:strCache>
                      <c:ptCount val="1"/>
                      <c:pt idx="0">
                        <c:v>5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cs-CZ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List1!$B$2:$T$2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2006</c:v>
                      </c:pt>
                      <c:pt idx="1">
                        <c:v>2007</c:v>
                      </c:pt>
                      <c:pt idx="2">
                        <c:v>2008</c:v>
                      </c:pt>
                      <c:pt idx="3">
                        <c:v>2009</c:v>
                      </c:pt>
                      <c:pt idx="4">
                        <c:v>2010</c:v>
                      </c:pt>
                      <c:pt idx="5">
                        <c:v>2011</c:v>
                      </c:pt>
                      <c:pt idx="6">
                        <c:v>2012</c:v>
                      </c:pt>
                      <c:pt idx="7">
                        <c:v>2013</c:v>
                      </c:pt>
                      <c:pt idx="8">
                        <c:v>2014</c:v>
                      </c:pt>
                      <c:pt idx="9">
                        <c:v>2015</c:v>
                      </c:pt>
                      <c:pt idx="10">
                        <c:v>2016</c:v>
                      </c:pt>
                      <c:pt idx="11">
                        <c:v>2017</c:v>
                      </c:pt>
                      <c:pt idx="12">
                        <c:v>2018</c:v>
                      </c:pt>
                      <c:pt idx="13">
                        <c:v>2019</c:v>
                      </c:pt>
                      <c:pt idx="14">
                        <c:v>2020</c:v>
                      </c:pt>
                      <c:pt idx="15">
                        <c:v>2021</c:v>
                      </c:pt>
                      <c:pt idx="16">
                        <c:v>2022</c:v>
                      </c:pt>
                      <c:pt idx="17">
                        <c:v>2023</c:v>
                      </c:pt>
                      <c:pt idx="18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List1!$B$8:$T$8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36.5</c:v>
                      </c:pt>
                      <c:pt idx="1">
                        <c:v>33.299999999999997</c:v>
                      </c:pt>
                      <c:pt idx="2">
                        <c:v>40</c:v>
                      </c:pt>
                      <c:pt idx="3">
                        <c:v>18.5</c:v>
                      </c:pt>
                      <c:pt idx="4">
                        <c:v>76.8</c:v>
                      </c:pt>
                      <c:pt idx="5">
                        <c:v>29.8</c:v>
                      </c:pt>
                      <c:pt idx="6">
                        <c:v>9</c:v>
                      </c:pt>
                      <c:pt idx="7">
                        <c:v>18.8</c:v>
                      </c:pt>
                      <c:pt idx="8">
                        <c:v>5</c:v>
                      </c:pt>
                      <c:pt idx="9">
                        <c:v>37.9</c:v>
                      </c:pt>
                      <c:pt idx="10">
                        <c:v>33.1</c:v>
                      </c:pt>
                      <c:pt idx="11">
                        <c:v>38.200000000000003</c:v>
                      </c:pt>
                      <c:pt idx="12">
                        <c:v>2</c:v>
                      </c:pt>
                      <c:pt idx="13">
                        <c:v>82.4</c:v>
                      </c:pt>
                      <c:pt idx="14">
                        <c:v>12.9</c:v>
                      </c:pt>
                      <c:pt idx="15">
                        <c:v>89.3</c:v>
                      </c:pt>
                      <c:pt idx="16">
                        <c:v>25.8</c:v>
                      </c:pt>
                      <c:pt idx="17">
                        <c:v>25.5</c:v>
                      </c:pt>
                      <c:pt idx="18">
                        <c:v>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3A5-4DC3-A9EE-EF2C98620633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List1!$A$9</c15:sqref>
                        </c15:formulaRef>
                      </c:ext>
                    </c:extLst>
                    <c:strCache>
                      <c:ptCount val="1"/>
                      <c:pt idx="0">
                        <c:v>6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cs-CZ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List1!$B$2:$T$2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2006</c:v>
                      </c:pt>
                      <c:pt idx="1">
                        <c:v>2007</c:v>
                      </c:pt>
                      <c:pt idx="2">
                        <c:v>2008</c:v>
                      </c:pt>
                      <c:pt idx="3">
                        <c:v>2009</c:v>
                      </c:pt>
                      <c:pt idx="4">
                        <c:v>2010</c:v>
                      </c:pt>
                      <c:pt idx="5">
                        <c:v>2011</c:v>
                      </c:pt>
                      <c:pt idx="6">
                        <c:v>2012</c:v>
                      </c:pt>
                      <c:pt idx="7">
                        <c:v>2013</c:v>
                      </c:pt>
                      <c:pt idx="8">
                        <c:v>2014</c:v>
                      </c:pt>
                      <c:pt idx="9">
                        <c:v>2015</c:v>
                      </c:pt>
                      <c:pt idx="10">
                        <c:v>2016</c:v>
                      </c:pt>
                      <c:pt idx="11">
                        <c:v>2017</c:v>
                      </c:pt>
                      <c:pt idx="12">
                        <c:v>2018</c:v>
                      </c:pt>
                      <c:pt idx="13">
                        <c:v>2019</c:v>
                      </c:pt>
                      <c:pt idx="14">
                        <c:v>2020</c:v>
                      </c:pt>
                      <c:pt idx="15">
                        <c:v>2021</c:v>
                      </c:pt>
                      <c:pt idx="16">
                        <c:v>2022</c:v>
                      </c:pt>
                      <c:pt idx="17">
                        <c:v>2023</c:v>
                      </c:pt>
                      <c:pt idx="18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List1!$B$9:$T$9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24.1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11.7</c:v>
                      </c:pt>
                      <c:pt idx="4">
                        <c:v>7.3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9</c:v>
                      </c:pt>
                      <c:pt idx="9">
                        <c:v>3.2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7.2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3A5-4DC3-A9EE-EF2C98620633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List1!$A$10</c15:sqref>
                        </c15:formulaRef>
                      </c:ext>
                    </c:extLst>
                    <c:strCache>
                      <c:ptCount val="1"/>
                      <c:pt idx="0">
                        <c:v>7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cs-CZ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List1!$B$2:$T$2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2006</c:v>
                      </c:pt>
                      <c:pt idx="1">
                        <c:v>2007</c:v>
                      </c:pt>
                      <c:pt idx="2">
                        <c:v>2008</c:v>
                      </c:pt>
                      <c:pt idx="3">
                        <c:v>2009</c:v>
                      </c:pt>
                      <c:pt idx="4">
                        <c:v>2010</c:v>
                      </c:pt>
                      <c:pt idx="5">
                        <c:v>2011</c:v>
                      </c:pt>
                      <c:pt idx="6">
                        <c:v>2012</c:v>
                      </c:pt>
                      <c:pt idx="7">
                        <c:v>2013</c:v>
                      </c:pt>
                      <c:pt idx="8">
                        <c:v>2014</c:v>
                      </c:pt>
                      <c:pt idx="9">
                        <c:v>2015</c:v>
                      </c:pt>
                      <c:pt idx="10">
                        <c:v>2016</c:v>
                      </c:pt>
                      <c:pt idx="11">
                        <c:v>2017</c:v>
                      </c:pt>
                      <c:pt idx="12">
                        <c:v>2018</c:v>
                      </c:pt>
                      <c:pt idx="13">
                        <c:v>2019</c:v>
                      </c:pt>
                      <c:pt idx="14">
                        <c:v>2020</c:v>
                      </c:pt>
                      <c:pt idx="15">
                        <c:v>2021</c:v>
                      </c:pt>
                      <c:pt idx="16">
                        <c:v>2022</c:v>
                      </c:pt>
                      <c:pt idx="17">
                        <c:v>2023</c:v>
                      </c:pt>
                      <c:pt idx="18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List1!$B$10:$T$10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1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3A5-4DC3-A9EE-EF2C98620633}"/>
                  </c:ext>
                </c:extLst>
              </c15:ser>
            </c15:filteredLineSeries>
            <c15:filteredLine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List1!$A$11</c15:sqref>
                        </c15:formulaRef>
                      </c:ext>
                    </c:extLst>
                    <c:strCache>
                      <c:ptCount val="1"/>
                      <c:pt idx="0">
                        <c:v>8</c:v>
                      </c:pt>
                    </c:strCache>
                  </c:strRef>
                </c:tx>
                <c:spPr>
                  <a:ln w="2857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cs-CZ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List1!$B$2:$T$2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2006</c:v>
                      </c:pt>
                      <c:pt idx="1">
                        <c:v>2007</c:v>
                      </c:pt>
                      <c:pt idx="2">
                        <c:v>2008</c:v>
                      </c:pt>
                      <c:pt idx="3">
                        <c:v>2009</c:v>
                      </c:pt>
                      <c:pt idx="4">
                        <c:v>2010</c:v>
                      </c:pt>
                      <c:pt idx="5">
                        <c:v>2011</c:v>
                      </c:pt>
                      <c:pt idx="6">
                        <c:v>2012</c:v>
                      </c:pt>
                      <c:pt idx="7">
                        <c:v>2013</c:v>
                      </c:pt>
                      <c:pt idx="8">
                        <c:v>2014</c:v>
                      </c:pt>
                      <c:pt idx="9">
                        <c:v>2015</c:v>
                      </c:pt>
                      <c:pt idx="10">
                        <c:v>2016</c:v>
                      </c:pt>
                      <c:pt idx="11">
                        <c:v>2017</c:v>
                      </c:pt>
                      <c:pt idx="12">
                        <c:v>2018</c:v>
                      </c:pt>
                      <c:pt idx="13">
                        <c:v>2019</c:v>
                      </c:pt>
                      <c:pt idx="14">
                        <c:v>2020</c:v>
                      </c:pt>
                      <c:pt idx="15">
                        <c:v>2021</c:v>
                      </c:pt>
                      <c:pt idx="16">
                        <c:v>2022</c:v>
                      </c:pt>
                      <c:pt idx="17">
                        <c:v>2023</c:v>
                      </c:pt>
                      <c:pt idx="18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List1!$B$11:$T$11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6</c:v>
                      </c:pt>
                      <c:pt idx="9">
                        <c:v>0.5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3A5-4DC3-A9EE-EF2C98620633}"/>
                  </c:ext>
                </c:extLst>
              </c15:ser>
            </c15:filteredLineSeries>
            <c15:filteredLine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List1!$A$12</c15:sqref>
                        </c15:formulaRef>
                      </c:ext>
                    </c:extLst>
                    <c:strCache>
                      <c:ptCount val="1"/>
                      <c:pt idx="0">
                        <c:v>9</c:v>
                      </c:pt>
                    </c:strCache>
                  </c:strRef>
                </c:tx>
                <c:spPr>
                  <a:ln w="28575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cs-CZ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List1!$B$2:$T$2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2006</c:v>
                      </c:pt>
                      <c:pt idx="1">
                        <c:v>2007</c:v>
                      </c:pt>
                      <c:pt idx="2">
                        <c:v>2008</c:v>
                      </c:pt>
                      <c:pt idx="3">
                        <c:v>2009</c:v>
                      </c:pt>
                      <c:pt idx="4">
                        <c:v>2010</c:v>
                      </c:pt>
                      <c:pt idx="5">
                        <c:v>2011</c:v>
                      </c:pt>
                      <c:pt idx="6">
                        <c:v>2012</c:v>
                      </c:pt>
                      <c:pt idx="7">
                        <c:v>2013</c:v>
                      </c:pt>
                      <c:pt idx="8">
                        <c:v>2014</c:v>
                      </c:pt>
                      <c:pt idx="9">
                        <c:v>2015</c:v>
                      </c:pt>
                      <c:pt idx="10">
                        <c:v>2016</c:v>
                      </c:pt>
                      <c:pt idx="11">
                        <c:v>2017</c:v>
                      </c:pt>
                      <c:pt idx="12">
                        <c:v>2018</c:v>
                      </c:pt>
                      <c:pt idx="13">
                        <c:v>2019</c:v>
                      </c:pt>
                      <c:pt idx="14">
                        <c:v>2020</c:v>
                      </c:pt>
                      <c:pt idx="15">
                        <c:v>2021</c:v>
                      </c:pt>
                      <c:pt idx="16">
                        <c:v>2022</c:v>
                      </c:pt>
                      <c:pt idx="17">
                        <c:v>2023</c:v>
                      </c:pt>
                      <c:pt idx="18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List1!$B$12:$T$12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82.3</c:v>
                      </c:pt>
                      <c:pt idx="2">
                        <c:v>66.400000000000006</c:v>
                      </c:pt>
                      <c:pt idx="3">
                        <c:v>5.6</c:v>
                      </c:pt>
                      <c:pt idx="4">
                        <c:v>78.3</c:v>
                      </c:pt>
                      <c:pt idx="5">
                        <c:v>0</c:v>
                      </c:pt>
                      <c:pt idx="6">
                        <c:v>23</c:v>
                      </c:pt>
                      <c:pt idx="7">
                        <c:v>19.2</c:v>
                      </c:pt>
                      <c:pt idx="8">
                        <c:v>37</c:v>
                      </c:pt>
                      <c:pt idx="9">
                        <c:v>9.4</c:v>
                      </c:pt>
                      <c:pt idx="10">
                        <c:v>10.5</c:v>
                      </c:pt>
                      <c:pt idx="11">
                        <c:v>46.5</c:v>
                      </c:pt>
                      <c:pt idx="12">
                        <c:v>11</c:v>
                      </c:pt>
                      <c:pt idx="13">
                        <c:v>25.8</c:v>
                      </c:pt>
                      <c:pt idx="14">
                        <c:v>3.7</c:v>
                      </c:pt>
                      <c:pt idx="15">
                        <c:v>49.5</c:v>
                      </c:pt>
                      <c:pt idx="16">
                        <c:v>50.5</c:v>
                      </c:pt>
                      <c:pt idx="17">
                        <c:v>6.2</c:v>
                      </c:pt>
                      <c:pt idx="18">
                        <c:v>27.139999999999997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3A5-4DC3-A9EE-EF2C98620633}"/>
                  </c:ext>
                </c:extLst>
              </c15:ser>
            </c15:filteredLineSeries>
            <c15:filteredLine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List1!$A$13</c15:sqref>
                        </c15:formulaRef>
                      </c:ext>
                    </c:extLst>
                    <c:strCache>
                      <c:ptCount val="1"/>
                      <c:pt idx="0">
                        <c:v>10</c:v>
                      </c:pt>
                    </c:strCache>
                  </c:strRef>
                </c:tx>
                <c:spPr>
                  <a:ln w="28575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cs-CZ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List1!$B$2:$T$2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2006</c:v>
                      </c:pt>
                      <c:pt idx="1">
                        <c:v>2007</c:v>
                      </c:pt>
                      <c:pt idx="2">
                        <c:v>2008</c:v>
                      </c:pt>
                      <c:pt idx="3">
                        <c:v>2009</c:v>
                      </c:pt>
                      <c:pt idx="4">
                        <c:v>2010</c:v>
                      </c:pt>
                      <c:pt idx="5">
                        <c:v>2011</c:v>
                      </c:pt>
                      <c:pt idx="6">
                        <c:v>2012</c:v>
                      </c:pt>
                      <c:pt idx="7">
                        <c:v>2013</c:v>
                      </c:pt>
                      <c:pt idx="8">
                        <c:v>2014</c:v>
                      </c:pt>
                      <c:pt idx="9">
                        <c:v>2015</c:v>
                      </c:pt>
                      <c:pt idx="10">
                        <c:v>2016</c:v>
                      </c:pt>
                      <c:pt idx="11">
                        <c:v>2017</c:v>
                      </c:pt>
                      <c:pt idx="12">
                        <c:v>2018</c:v>
                      </c:pt>
                      <c:pt idx="13">
                        <c:v>2019</c:v>
                      </c:pt>
                      <c:pt idx="14">
                        <c:v>2020</c:v>
                      </c:pt>
                      <c:pt idx="15">
                        <c:v>2021</c:v>
                      </c:pt>
                      <c:pt idx="16">
                        <c:v>2022</c:v>
                      </c:pt>
                      <c:pt idx="17">
                        <c:v>2023</c:v>
                      </c:pt>
                      <c:pt idx="18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List1!$B$13:$T$13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154</c:v>
                      </c:pt>
                      <c:pt idx="1">
                        <c:v>191.2</c:v>
                      </c:pt>
                      <c:pt idx="2">
                        <c:v>153.69999999999999</c:v>
                      </c:pt>
                      <c:pt idx="3">
                        <c:v>198.7</c:v>
                      </c:pt>
                      <c:pt idx="4">
                        <c:v>205.4</c:v>
                      </c:pt>
                      <c:pt idx="5">
                        <c:v>140.80000000000001</c:v>
                      </c:pt>
                      <c:pt idx="6">
                        <c:v>140</c:v>
                      </c:pt>
                      <c:pt idx="7">
                        <c:v>100</c:v>
                      </c:pt>
                      <c:pt idx="8">
                        <c:v>69</c:v>
                      </c:pt>
                      <c:pt idx="9">
                        <c:v>108</c:v>
                      </c:pt>
                      <c:pt idx="10">
                        <c:v>123.2</c:v>
                      </c:pt>
                      <c:pt idx="11">
                        <c:v>110.5</c:v>
                      </c:pt>
                      <c:pt idx="12">
                        <c:v>112</c:v>
                      </c:pt>
                      <c:pt idx="13">
                        <c:v>129.1</c:v>
                      </c:pt>
                      <c:pt idx="14">
                        <c:v>144.6</c:v>
                      </c:pt>
                      <c:pt idx="15">
                        <c:v>127.7</c:v>
                      </c:pt>
                      <c:pt idx="16">
                        <c:v>95.8</c:v>
                      </c:pt>
                      <c:pt idx="17">
                        <c:v>60.2</c:v>
                      </c:pt>
                      <c:pt idx="18">
                        <c:v>111.47999999999999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3A5-4DC3-A9EE-EF2C98620633}"/>
                  </c:ext>
                </c:extLst>
              </c15:ser>
            </c15:filteredLineSeries>
            <c15:filteredLine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List1!$A$14</c15:sqref>
                        </c15:formulaRef>
                      </c:ext>
                    </c:extLst>
                    <c:strCache>
                      <c:ptCount val="1"/>
                      <c:pt idx="0">
                        <c:v>11</c:v>
                      </c:pt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cs-CZ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List1!$B$2:$T$2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2006</c:v>
                      </c:pt>
                      <c:pt idx="1">
                        <c:v>2007</c:v>
                      </c:pt>
                      <c:pt idx="2">
                        <c:v>2008</c:v>
                      </c:pt>
                      <c:pt idx="3">
                        <c:v>2009</c:v>
                      </c:pt>
                      <c:pt idx="4">
                        <c:v>2010</c:v>
                      </c:pt>
                      <c:pt idx="5">
                        <c:v>2011</c:v>
                      </c:pt>
                      <c:pt idx="6">
                        <c:v>2012</c:v>
                      </c:pt>
                      <c:pt idx="7">
                        <c:v>2013</c:v>
                      </c:pt>
                      <c:pt idx="8">
                        <c:v>2014</c:v>
                      </c:pt>
                      <c:pt idx="9">
                        <c:v>2015</c:v>
                      </c:pt>
                      <c:pt idx="10">
                        <c:v>2016</c:v>
                      </c:pt>
                      <c:pt idx="11">
                        <c:v>2017</c:v>
                      </c:pt>
                      <c:pt idx="12">
                        <c:v>2018</c:v>
                      </c:pt>
                      <c:pt idx="13">
                        <c:v>2019</c:v>
                      </c:pt>
                      <c:pt idx="14">
                        <c:v>2020</c:v>
                      </c:pt>
                      <c:pt idx="15">
                        <c:v>2021</c:v>
                      </c:pt>
                      <c:pt idx="16">
                        <c:v>2022</c:v>
                      </c:pt>
                      <c:pt idx="17">
                        <c:v>2023</c:v>
                      </c:pt>
                      <c:pt idx="18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List1!$B$14:$T$14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269.89999999999998</c:v>
                      </c:pt>
                      <c:pt idx="1">
                        <c:v>326.60000000000002</c:v>
                      </c:pt>
                      <c:pt idx="2">
                        <c:v>223.4</c:v>
                      </c:pt>
                      <c:pt idx="3">
                        <c:v>218.4</c:v>
                      </c:pt>
                      <c:pt idx="4">
                        <c:v>199.8</c:v>
                      </c:pt>
                      <c:pt idx="5">
                        <c:v>241</c:v>
                      </c:pt>
                      <c:pt idx="6">
                        <c:v>192</c:v>
                      </c:pt>
                      <c:pt idx="7">
                        <c:v>202.2</c:v>
                      </c:pt>
                      <c:pt idx="8">
                        <c:v>214</c:v>
                      </c:pt>
                      <c:pt idx="9">
                        <c:v>184</c:v>
                      </c:pt>
                      <c:pt idx="10">
                        <c:v>220.1</c:v>
                      </c:pt>
                      <c:pt idx="11">
                        <c:v>207.9</c:v>
                      </c:pt>
                      <c:pt idx="12">
                        <c:v>191</c:v>
                      </c:pt>
                      <c:pt idx="13">
                        <c:v>164.5</c:v>
                      </c:pt>
                      <c:pt idx="14">
                        <c:v>202.7</c:v>
                      </c:pt>
                      <c:pt idx="15">
                        <c:v>207.7</c:v>
                      </c:pt>
                      <c:pt idx="16">
                        <c:v>190.3</c:v>
                      </c:pt>
                      <c:pt idx="17">
                        <c:v>200.5</c:v>
                      </c:pt>
                      <c:pt idx="18">
                        <c:v>193.14000000000001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3A5-4DC3-A9EE-EF2C98620633}"/>
                  </c:ext>
                </c:extLst>
              </c15:ser>
            </c15:filteredLineSeries>
            <c15:filteredLine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List1!$A$15</c15:sqref>
                        </c15:formulaRef>
                      </c:ext>
                    </c:extLst>
                    <c:strCache>
                      <c:ptCount val="1"/>
                      <c:pt idx="0">
                        <c:v>12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cs-CZ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List1!$B$2:$T$2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2006</c:v>
                      </c:pt>
                      <c:pt idx="1">
                        <c:v>2007</c:v>
                      </c:pt>
                      <c:pt idx="2">
                        <c:v>2008</c:v>
                      </c:pt>
                      <c:pt idx="3">
                        <c:v>2009</c:v>
                      </c:pt>
                      <c:pt idx="4">
                        <c:v>2010</c:v>
                      </c:pt>
                      <c:pt idx="5">
                        <c:v>2011</c:v>
                      </c:pt>
                      <c:pt idx="6">
                        <c:v>2012</c:v>
                      </c:pt>
                      <c:pt idx="7">
                        <c:v>2013</c:v>
                      </c:pt>
                      <c:pt idx="8">
                        <c:v>2014</c:v>
                      </c:pt>
                      <c:pt idx="9">
                        <c:v>2015</c:v>
                      </c:pt>
                      <c:pt idx="10">
                        <c:v>2016</c:v>
                      </c:pt>
                      <c:pt idx="11">
                        <c:v>2017</c:v>
                      </c:pt>
                      <c:pt idx="12">
                        <c:v>2018</c:v>
                      </c:pt>
                      <c:pt idx="13">
                        <c:v>2019</c:v>
                      </c:pt>
                      <c:pt idx="14">
                        <c:v>2020</c:v>
                      </c:pt>
                      <c:pt idx="15">
                        <c:v>2021</c:v>
                      </c:pt>
                      <c:pt idx="16">
                        <c:v>2022</c:v>
                      </c:pt>
                      <c:pt idx="17">
                        <c:v>2023</c:v>
                      </c:pt>
                      <c:pt idx="18">
                        <c:v>2024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List1!$B$15:$T$15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322.60000000000002</c:v>
                      </c:pt>
                      <c:pt idx="1">
                        <c:v>329.5</c:v>
                      </c:pt>
                      <c:pt idx="2">
                        <c:v>296.5</c:v>
                      </c:pt>
                      <c:pt idx="3">
                        <c:v>367.6</c:v>
                      </c:pt>
                      <c:pt idx="4">
                        <c:v>493</c:v>
                      </c:pt>
                      <c:pt idx="5">
                        <c:v>280.7</c:v>
                      </c:pt>
                      <c:pt idx="6">
                        <c:v>256.39999999999998</c:v>
                      </c:pt>
                      <c:pt idx="7">
                        <c:v>281.10000000000002</c:v>
                      </c:pt>
                      <c:pt idx="8">
                        <c:v>274</c:v>
                      </c:pt>
                      <c:pt idx="9">
                        <c:v>221.3</c:v>
                      </c:pt>
                      <c:pt idx="10">
                        <c:v>293.8</c:v>
                      </c:pt>
                      <c:pt idx="11">
                        <c:v>257.60000000000002</c:v>
                      </c:pt>
                      <c:pt idx="12">
                        <c:v>244</c:v>
                      </c:pt>
                      <c:pt idx="13">
                        <c:v>233.9</c:v>
                      </c:pt>
                      <c:pt idx="14">
                        <c:v>246</c:v>
                      </c:pt>
                      <c:pt idx="15">
                        <c:v>263</c:v>
                      </c:pt>
                      <c:pt idx="16">
                        <c:v>267.60000000000002</c:v>
                      </c:pt>
                      <c:pt idx="17">
                        <c:v>266.60000000000002</c:v>
                      </c:pt>
                      <c:pt idx="18">
                        <c:v>255.42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3A5-4DC3-A9EE-EF2C98620633}"/>
                  </c:ext>
                </c:extLst>
              </c15:ser>
            </c15:filteredLineSeries>
          </c:ext>
        </c:extLst>
      </c:lineChart>
      <c:catAx>
        <c:axId val="1383892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83892528"/>
        <c:crosses val="autoZero"/>
        <c:auto val="1"/>
        <c:lblAlgn val="ctr"/>
        <c:lblOffset val="100"/>
        <c:noMultiLvlLbl val="0"/>
      </c:catAx>
      <c:valAx>
        <c:axId val="138389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83892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F1EAFD6-5A90-47D4-8E1F-23D6DC9E8552}">
  <sheetPr/>
  <sheetViews>
    <sheetView zoomScale="119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878" cy="5987143"/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6FE79165-E8C0-48E8-652C-B5419BD929C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iloš Kříž" id="{3604BBCA-2641-4CFF-B7C2-454D6C1E7DDF}" userId="S::BCKriz@bckrizcz.onmicrosoft.com::3b568cb7-0f7f-41cd-8502-c4455830cb9d" providerId="AD"/>
</personList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T12" dT="2024-10-09T12:40:02.10" personId="{3604BBCA-2641-4CFF-B7C2-454D6C1E7DDF}" id="{05B7D5A8-4E75-468E-8883-AD4C4AA2472D}">
    <text>Modelace MK - průměr posledních 5ti let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9"/>
  <sheetViews>
    <sheetView tabSelected="1" workbookViewId="0">
      <selection activeCell="T12" sqref="T12:T15"/>
    </sheetView>
  </sheetViews>
  <sheetFormatPr defaultRowHeight="15" x14ac:dyDescent="0.25"/>
  <sheetData>
    <row r="1" spans="1:20" ht="15.75" x14ac:dyDescent="0.25">
      <c r="A1" s="1" t="s">
        <v>0</v>
      </c>
    </row>
    <row r="2" spans="1:20" x14ac:dyDescent="0.25">
      <c r="A2" s="2"/>
      <c r="B2" s="3">
        <v>2006</v>
      </c>
      <c r="C2" s="3">
        <v>2007</v>
      </c>
      <c r="D2" s="3">
        <v>2008</v>
      </c>
      <c r="E2" s="3">
        <v>2009</v>
      </c>
      <c r="F2" s="3">
        <v>2010</v>
      </c>
      <c r="G2" s="3">
        <v>2011</v>
      </c>
      <c r="H2" s="3">
        <v>2012</v>
      </c>
      <c r="I2" s="3">
        <v>2013</v>
      </c>
      <c r="J2" s="3">
        <v>2014</v>
      </c>
      <c r="K2" s="4">
        <v>2015</v>
      </c>
      <c r="L2" s="3">
        <v>2016</v>
      </c>
      <c r="M2" s="3">
        <v>2017</v>
      </c>
      <c r="N2" s="3">
        <v>2018</v>
      </c>
      <c r="O2" s="4">
        <v>2019</v>
      </c>
      <c r="P2" s="3">
        <v>2020</v>
      </c>
      <c r="Q2" s="3">
        <v>2021</v>
      </c>
      <c r="R2" s="3">
        <v>2022</v>
      </c>
      <c r="S2" s="3">
        <v>2023</v>
      </c>
      <c r="T2" s="3">
        <v>2024</v>
      </c>
    </row>
    <row r="3" spans="1:20" x14ac:dyDescent="0.25">
      <c r="A3" s="5" t="s">
        <v>1</v>
      </c>
      <c r="B3" s="6"/>
      <c r="C3" s="6"/>
      <c r="D3" s="6"/>
      <c r="E3" s="6"/>
      <c r="F3" s="6"/>
      <c r="G3" s="6"/>
      <c r="H3" s="6"/>
      <c r="I3" s="6"/>
      <c r="J3" s="6"/>
      <c r="K3" s="7"/>
      <c r="L3" s="6"/>
      <c r="M3" s="6"/>
      <c r="N3" s="6"/>
      <c r="O3" s="7"/>
      <c r="P3" s="6"/>
      <c r="Q3" s="6"/>
      <c r="R3" s="6"/>
      <c r="S3" s="6"/>
      <c r="T3" s="6"/>
    </row>
    <row r="4" spans="1:20" x14ac:dyDescent="0.25">
      <c r="A4" s="8">
        <v>1</v>
      </c>
      <c r="B4" s="9">
        <v>535.70000000000005</v>
      </c>
      <c r="C4" s="9">
        <v>313.8</v>
      </c>
      <c r="D4" s="9">
        <v>341.7</v>
      </c>
      <c r="E4" s="9">
        <v>436.2</v>
      </c>
      <c r="F4" s="9">
        <v>467.8</v>
      </c>
      <c r="G4" s="9">
        <v>361.4</v>
      </c>
      <c r="H4" s="9">
        <v>335</v>
      </c>
      <c r="I4" s="9">
        <v>306.60000000000002</v>
      </c>
      <c r="J4" s="9">
        <v>283</v>
      </c>
      <c r="K4" s="9">
        <v>275.2</v>
      </c>
      <c r="L4" s="6">
        <v>303.3</v>
      </c>
      <c r="M4" s="9">
        <v>357.8</v>
      </c>
      <c r="N4" s="9">
        <v>277</v>
      </c>
      <c r="O4" s="10">
        <v>293.8</v>
      </c>
      <c r="P4" s="10">
        <v>256</v>
      </c>
      <c r="Q4" s="10">
        <v>292.2</v>
      </c>
      <c r="R4" s="9">
        <v>279.39999999999998</v>
      </c>
      <c r="S4" s="9">
        <v>259.60000000000002</v>
      </c>
      <c r="T4" s="9">
        <v>340</v>
      </c>
    </row>
    <row r="5" spans="1:20" x14ac:dyDescent="0.25">
      <c r="A5" s="8">
        <v>2</v>
      </c>
      <c r="B5" s="9">
        <v>409.4</v>
      </c>
      <c r="C5" s="9">
        <v>289.60000000000002</v>
      </c>
      <c r="D5" s="9">
        <v>288</v>
      </c>
      <c r="E5" s="9">
        <v>290.89999999999998</v>
      </c>
      <c r="F5" s="9">
        <v>335.4</v>
      </c>
      <c r="G5" s="9">
        <v>350.7</v>
      </c>
      <c r="H5" s="9">
        <v>343</v>
      </c>
      <c r="I5" s="9">
        <v>255.6</v>
      </c>
      <c r="J5" s="9">
        <v>264</v>
      </c>
      <c r="K5" s="9">
        <v>244.8</v>
      </c>
      <c r="L5" s="9">
        <v>223.8</v>
      </c>
      <c r="M5" s="9">
        <v>241.8</v>
      </c>
      <c r="N5" s="9">
        <v>305</v>
      </c>
      <c r="O5" s="10">
        <v>223.5</v>
      </c>
      <c r="P5" s="10">
        <v>204.6</v>
      </c>
      <c r="Q5" s="10">
        <v>248.7</v>
      </c>
      <c r="R5" s="9">
        <v>243.6</v>
      </c>
      <c r="S5" s="9">
        <v>221</v>
      </c>
      <c r="T5" s="9">
        <v>220</v>
      </c>
    </row>
    <row r="6" spans="1:20" x14ac:dyDescent="0.25">
      <c r="A6" s="8">
        <v>3</v>
      </c>
      <c r="B6" s="9">
        <v>386.9</v>
      </c>
      <c r="C6" s="9">
        <v>245.4</v>
      </c>
      <c r="D6" s="9">
        <v>262.5</v>
      </c>
      <c r="E6" s="9">
        <v>266.5</v>
      </c>
      <c r="F6" s="9">
        <v>291</v>
      </c>
      <c r="G6" s="9">
        <v>255.2</v>
      </c>
      <c r="H6" s="9">
        <v>164</v>
      </c>
      <c r="I6" s="9">
        <v>269.39999999999998</v>
      </c>
      <c r="J6" s="9">
        <v>159</v>
      </c>
      <c r="K6" s="9">
        <v>172.7</v>
      </c>
      <c r="L6" s="9">
        <v>196.9</v>
      </c>
      <c r="M6" s="9">
        <v>171.2</v>
      </c>
      <c r="N6" s="9">
        <v>280</v>
      </c>
      <c r="O6" s="10">
        <v>193.9</v>
      </c>
      <c r="P6" s="10">
        <v>193.5</v>
      </c>
      <c r="Q6" s="10">
        <v>229</v>
      </c>
      <c r="R6" s="9">
        <v>237.4</v>
      </c>
      <c r="S6" s="9">
        <v>189</v>
      </c>
      <c r="T6" s="9">
        <v>155</v>
      </c>
    </row>
    <row r="7" spans="1:20" x14ac:dyDescent="0.25">
      <c r="A7" s="8">
        <v>4</v>
      </c>
      <c r="B7" s="9">
        <v>158.6</v>
      </c>
      <c r="C7" s="9">
        <v>98.9</v>
      </c>
      <c r="D7" s="9">
        <v>157.80000000000001</v>
      </c>
      <c r="E7" s="9">
        <v>48.8</v>
      </c>
      <c r="F7" s="9">
        <v>136.69999999999999</v>
      </c>
      <c r="G7" s="9">
        <v>111.2</v>
      </c>
      <c r="H7" s="9">
        <v>108</v>
      </c>
      <c r="I7" s="9">
        <v>117.3</v>
      </c>
      <c r="J7" s="9">
        <v>97</v>
      </c>
      <c r="K7" s="9">
        <v>108.2</v>
      </c>
      <c r="L7" s="9">
        <v>126.3</v>
      </c>
      <c r="M7" s="9">
        <v>122.6</v>
      </c>
      <c r="N7" s="9">
        <v>52</v>
      </c>
      <c r="O7" s="10">
        <v>107.8</v>
      </c>
      <c r="P7" s="10">
        <v>61.8</v>
      </c>
      <c r="Q7" s="10">
        <v>172.1</v>
      </c>
      <c r="R7" s="9">
        <v>175.6</v>
      </c>
      <c r="S7" s="9">
        <v>119.6</v>
      </c>
      <c r="T7" s="9">
        <v>77</v>
      </c>
    </row>
    <row r="8" spans="1:20" x14ac:dyDescent="0.25">
      <c r="A8" s="8">
        <v>5</v>
      </c>
      <c r="B8" s="9">
        <v>36.5</v>
      </c>
      <c r="C8" s="9">
        <v>33.299999999999997</v>
      </c>
      <c r="D8" s="9">
        <v>40</v>
      </c>
      <c r="E8" s="9">
        <v>18.5</v>
      </c>
      <c r="F8" s="9">
        <v>76.8</v>
      </c>
      <c r="G8" s="9">
        <v>29.8</v>
      </c>
      <c r="H8" s="9">
        <v>9</v>
      </c>
      <c r="I8" s="9">
        <v>18.8</v>
      </c>
      <c r="J8" s="9">
        <v>5</v>
      </c>
      <c r="K8" s="9">
        <v>37.9</v>
      </c>
      <c r="L8" s="9">
        <v>33.1</v>
      </c>
      <c r="M8" s="9">
        <v>38.200000000000003</v>
      </c>
      <c r="N8" s="9">
        <v>2</v>
      </c>
      <c r="O8" s="10">
        <v>82.4</v>
      </c>
      <c r="P8" s="10">
        <v>12.9</v>
      </c>
      <c r="Q8" s="10">
        <v>89.3</v>
      </c>
      <c r="R8" s="9">
        <v>25.8</v>
      </c>
      <c r="S8" s="9">
        <v>25.5</v>
      </c>
      <c r="T8" s="9">
        <v>4</v>
      </c>
    </row>
    <row r="9" spans="1:20" x14ac:dyDescent="0.25">
      <c r="A9" s="8">
        <v>6</v>
      </c>
      <c r="B9" s="9">
        <v>24.1</v>
      </c>
      <c r="C9" s="9">
        <v>0</v>
      </c>
      <c r="D9" s="9">
        <v>0</v>
      </c>
      <c r="E9" s="9">
        <v>11.7</v>
      </c>
      <c r="F9" s="9">
        <v>7.3</v>
      </c>
      <c r="G9" s="9">
        <v>0</v>
      </c>
      <c r="H9" s="9">
        <v>0</v>
      </c>
      <c r="I9" s="9">
        <v>0</v>
      </c>
      <c r="J9" s="9">
        <v>9</v>
      </c>
      <c r="K9" s="9">
        <v>3.2</v>
      </c>
      <c r="L9" s="9">
        <v>0</v>
      </c>
      <c r="M9" s="9">
        <v>0</v>
      </c>
      <c r="N9" s="9">
        <v>0</v>
      </c>
      <c r="O9" s="10">
        <v>0</v>
      </c>
      <c r="P9" s="10">
        <v>0</v>
      </c>
      <c r="Q9" s="10">
        <v>7.2</v>
      </c>
      <c r="R9" s="9">
        <v>0</v>
      </c>
      <c r="S9" s="9">
        <v>0</v>
      </c>
      <c r="T9" s="9">
        <v>0</v>
      </c>
    </row>
    <row r="10" spans="1:20" x14ac:dyDescent="0.25">
      <c r="A10" s="8">
        <v>7</v>
      </c>
      <c r="B10" s="9">
        <v>0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1</v>
      </c>
      <c r="K10" s="9">
        <v>0</v>
      </c>
      <c r="L10" s="9">
        <v>0</v>
      </c>
      <c r="M10" s="9">
        <v>0</v>
      </c>
      <c r="N10" s="9">
        <v>0</v>
      </c>
      <c r="O10" s="10">
        <v>0</v>
      </c>
      <c r="P10" s="10">
        <v>0</v>
      </c>
      <c r="Q10" s="10">
        <v>0</v>
      </c>
      <c r="R10" s="9">
        <v>0</v>
      </c>
      <c r="S10" s="9">
        <v>0</v>
      </c>
      <c r="T10" s="9">
        <v>0</v>
      </c>
    </row>
    <row r="11" spans="1:20" x14ac:dyDescent="0.25">
      <c r="A11" s="8">
        <v>8</v>
      </c>
      <c r="B11" s="9">
        <v>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6</v>
      </c>
      <c r="K11" s="9">
        <v>0.5</v>
      </c>
      <c r="L11" s="9">
        <v>0</v>
      </c>
      <c r="M11" s="9">
        <v>0</v>
      </c>
      <c r="N11" s="9">
        <v>0</v>
      </c>
      <c r="O11" s="10">
        <v>0</v>
      </c>
      <c r="P11" s="10">
        <v>0</v>
      </c>
      <c r="Q11" s="10">
        <v>0</v>
      </c>
      <c r="R11" s="9">
        <v>0</v>
      </c>
      <c r="S11" s="9">
        <v>0</v>
      </c>
      <c r="T11" s="9">
        <v>0</v>
      </c>
    </row>
    <row r="12" spans="1:20" x14ac:dyDescent="0.25">
      <c r="A12" s="8">
        <v>9</v>
      </c>
      <c r="B12" s="9">
        <v>0</v>
      </c>
      <c r="C12" s="9">
        <v>82.3</v>
      </c>
      <c r="D12" s="9">
        <v>66.400000000000006</v>
      </c>
      <c r="E12" s="9">
        <v>5.6</v>
      </c>
      <c r="F12" s="9">
        <v>78.3</v>
      </c>
      <c r="G12" s="9">
        <v>0</v>
      </c>
      <c r="H12" s="9">
        <v>23</v>
      </c>
      <c r="I12" s="9">
        <v>19.2</v>
      </c>
      <c r="J12" s="9">
        <v>37</v>
      </c>
      <c r="K12" s="9">
        <v>9.4</v>
      </c>
      <c r="L12" s="9">
        <v>10.5</v>
      </c>
      <c r="M12" s="9">
        <v>46.5</v>
      </c>
      <c r="N12" s="9">
        <v>11</v>
      </c>
      <c r="O12" s="10">
        <v>25.8</v>
      </c>
      <c r="P12" s="10">
        <v>3.7</v>
      </c>
      <c r="Q12" s="10">
        <v>49.5</v>
      </c>
      <c r="R12" s="9">
        <v>50.5</v>
      </c>
      <c r="S12" s="9">
        <v>6.2</v>
      </c>
      <c r="T12" s="20">
        <f>AVERAGE(O12:S12)</f>
        <v>27.139999999999997</v>
      </c>
    </row>
    <row r="13" spans="1:20" x14ac:dyDescent="0.25">
      <c r="A13" s="8">
        <v>10</v>
      </c>
      <c r="B13" s="9">
        <v>154</v>
      </c>
      <c r="C13" s="9">
        <v>191.2</v>
      </c>
      <c r="D13" s="9">
        <v>153.69999999999999</v>
      </c>
      <c r="E13" s="9">
        <v>198.7</v>
      </c>
      <c r="F13" s="9">
        <v>205.4</v>
      </c>
      <c r="G13" s="9">
        <v>140.80000000000001</v>
      </c>
      <c r="H13" s="9">
        <v>140</v>
      </c>
      <c r="I13" s="9">
        <v>100</v>
      </c>
      <c r="J13" s="9">
        <v>69</v>
      </c>
      <c r="K13" s="9">
        <v>108</v>
      </c>
      <c r="L13" s="9">
        <v>123.2</v>
      </c>
      <c r="M13" s="9">
        <v>110.5</v>
      </c>
      <c r="N13" s="9">
        <v>112</v>
      </c>
      <c r="O13" s="10">
        <v>129.1</v>
      </c>
      <c r="P13" s="10">
        <v>144.6</v>
      </c>
      <c r="Q13" s="10">
        <v>127.7</v>
      </c>
      <c r="R13" s="9">
        <v>95.8</v>
      </c>
      <c r="S13" s="9">
        <v>60.2</v>
      </c>
      <c r="T13" s="20">
        <f t="shared" ref="T13:T16" si="0">AVERAGE(O13:S13)</f>
        <v>111.47999999999999</v>
      </c>
    </row>
    <row r="14" spans="1:20" x14ac:dyDescent="0.25">
      <c r="A14" s="8">
        <v>11</v>
      </c>
      <c r="B14" s="9">
        <v>269.89999999999998</v>
      </c>
      <c r="C14" s="9">
        <v>326.60000000000002</v>
      </c>
      <c r="D14" s="9">
        <v>223.4</v>
      </c>
      <c r="E14" s="9">
        <v>218.4</v>
      </c>
      <c r="F14" s="9">
        <v>199.8</v>
      </c>
      <c r="G14" s="9">
        <v>241</v>
      </c>
      <c r="H14" s="9">
        <v>192</v>
      </c>
      <c r="I14" s="9">
        <v>202.2</v>
      </c>
      <c r="J14" s="9">
        <v>214</v>
      </c>
      <c r="K14" s="9">
        <v>184</v>
      </c>
      <c r="L14" s="11">
        <v>220.1</v>
      </c>
      <c r="M14" s="9">
        <v>207.9</v>
      </c>
      <c r="N14" s="9">
        <v>191</v>
      </c>
      <c r="O14" s="10">
        <v>164.5</v>
      </c>
      <c r="P14" s="10">
        <v>202.7</v>
      </c>
      <c r="Q14" s="10">
        <v>207.7</v>
      </c>
      <c r="R14" s="9">
        <v>190.3</v>
      </c>
      <c r="S14" s="9">
        <v>200.5</v>
      </c>
      <c r="T14" s="20">
        <f t="shared" si="0"/>
        <v>193.14000000000001</v>
      </c>
    </row>
    <row r="15" spans="1:20" x14ac:dyDescent="0.25">
      <c r="A15" s="8">
        <v>12</v>
      </c>
      <c r="B15" s="9">
        <v>322.60000000000002</v>
      </c>
      <c r="C15" s="9">
        <v>329.5</v>
      </c>
      <c r="D15" s="9">
        <v>296.5</v>
      </c>
      <c r="E15" s="9">
        <v>367.6</v>
      </c>
      <c r="F15" s="9">
        <v>493</v>
      </c>
      <c r="G15" s="9">
        <v>280.7</v>
      </c>
      <c r="H15" s="9">
        <v>256.39999999999998</v>
      </c>
      <c r="I15" s="9">
        <v>281.10000000000002</v>
      </c>
      <c r="J15" s="9">
        <v>274</v>
      </c>
      <c r="K15" s="9">
        <v>221.3</v>
      </c>
      <c r="L15" s="11">
        <v>293.8</v>
      </c>
      <c r="M15" s="9">
        <v>257.60000000000002</v>
      </c>
      <c r="N15" s="9">
        <v>244</v>
      </c>
      <c r="O15" s="10">
        <v>233.9</v>
      </c>
      <c r="P15" s="10">
        <v>246</v>
      </c>
      <c r="Q15" s="10">
        <v>263</v>
      </c>
      <c r="R15" s="9">
        <v>267.60000000000002</v>
      </c>
      <c r="S15" s="9">
        <v>266.60000000000002</v>
      </c>
      <c r="T15" s="20">
        <f t="shared" si="0"/>
        <v>255.42</v>
      </c>
    </row>
    <row r="16" spans="1:20" x14ac:dyDescent="0.25">
      <c r="A16" s="12" t="s">
        <v>2</v>
      </c>
      <c r="B16" s="2"/>
      <c r="C16" s="2"/>
      <c r="D16" s="2"/>
      <c r="E16" s="2"/>
      <c r="F16" s="2"/>
      <c r="G16" s="2"/>
      <c r="H16" s="2"/>
      <c r="I16" s="2"/>
      <c r="J16" s="2">
        <v>78.3</v>
      </c>
      <c r="K16" s="2">
        <v>108.7</v>
      </c>
      <c r="L16" s="11">
        <v>110.6</v>
      </c>
      <c r="M16" s="9">
        <v>106.7</v>
      </c>
      <c r="N16" s="9">
        <v>102.7</v>
      </c>
      <c r="O16" s="10">
        <v>107.5</v>
      </c>
      <c r="P16" s="10">
        <v>127</v>
      </c>
      <c r="Q16" s="10">
        <v>148.30000000000001</v>
      </c>
      <c r="R16" s="9">
        <v>100.8</v>
      </c>
      <c r="S16" s="9">
        <v>76.900000000000006</v>
      </c>
      <c r="T16" s="20">
        <f t="shared" si="0"/>
        <v>112.1</v>
      </c>
    </row>
    <row r="17" spans="1:22" x14ac:dyDescent="0.25">
      <c r="A17" s="3" t="s">
        <v>3</v>
      </c>
      <c r="B17" s="2">
        <f t="shared" ref="B17:R17" si="1">SUM(B4:B13)</f>
        <v>1705.1999999999998</v>
      </c>
      <c r="C17" s="2">
        <f t="shared" si="1"/>
        <v>1254.5</v>
      </c>
      <c r="D17" s="2">
        <f t="shared" si="1"/>
        <v>1310.1000000000001</v>
      </c>
      <c r="E17" s="2">
        <f t="shared" si="1"/>
        <v>1276.8999999999999</v>
      </c>
      <c r="F17" s="2">
        <f t="shared" si="1"/>
        <v>1598.7</v>
      </c>
      <c r="G17" s="2">
        <f t="shared" si="1"/>
        <v>1249.0999999999999</v>
      </c>
      <c r="H17" s="2">
        <f t="shared" si="1"/>
        <v>1122</v>
      </c>
      <c r="I17" s="2">
        <f t="shared" si="1"/>
        <v>1086.9000000000001</v>
      </c>
      <c r="J17" s="2">
        <f t="shared" si="1"/>
        <v>930</v>
      </c>
      <c r="K17" s="2">
        <f t="shared" si="1"/>
        <v>959.90000000000009</v>
      </c>
      <c r="L17" s="9">
        <f t="shared" si="1"/>
        <v>1017.1</v>
      </c>
      <c r="M17" s="9">
        <f t="shared" si="1"/>
        <v>1088.5999999999999</v>
      </c>
      <c r="N17" s="9">
        <f t="shared" si="1"/>
        <v>1039</v>
      </c>
      <c r="O17" s="10">
        <f t="shared" si="1"/>
        <v>1056.2999999999997</v>
      </c>
      <c r="P17" s="10">
        <f t="shared" si="1"/>
        <v>877.1</v>
      </c>
      <c r="Q17" s="10">
        <f t="shared" si="1"/>
        <v>1215.7</v>
      </c>
      <c r="R17" s="9">
        <f t="shared" si="1"/>
        <v>1108.0999999999999</v>
      </c>
      <c r="S17" s="9">
        <f>SUM(S4:S13)</f>
        <v>881.10000000000014</v>
      </c>
      <c r="T17" s="14">
        <f>SUM(T4:T13)</f>
        <v>934.62</v>
      </c>
      <c r="V17" s="19"/>
    </row>
    <row r="18" spans="1:22" x14ac:dyDescent="0.25">
      <c r="A18" s="8" t="s">
        <v>4</v>
      </c>
      <c r="B18" s="9">
        <f t="shared" ref="B18:R18" si="2">SUM(B4:B14)</f>
        <v>1975.1</v>
      </c>
      <c r="C18" s="9">
        <f t="shared" si="2"/>
        <v>1581.1</v>
      </c>
      <c r="D18" s="9">
        <f t="shared" si="2"/>
        <v>1533.5000000000002</v>
      </c>
      <c r="E18" s="9">
        <f t="shared" si="2"/>
        <v>1495.3</v>
      </c>
      <c r="F18" s="9">
        <f t="shared" si="2"/>
        <v>1798.5</v>
      </c>
      <c r="G18" s="9">
        <f t="shared" si="2"/>
        <v>1490.1</v>
      </c>
      <c r="H18" s="9">
        <f t="shared" si="2"/>
        <v>1314</v>
      </c>
      <c r="I18" s="9">
        <f t="shared" si="2"/>
        <v>1289.1000000000001</v>
      </c>
      <c r="J18" s="9">
        <f t="shared" si="2"/>
        <v>1144</v>
      </c>
      <c r="K18" s="9">
        <f t="shared" si="2"/>
        <v>1143.9000000000001</v>
      </c>
      <c r="L18" s="9">
        <f t="shared" si="2"/>
        <v>1237.2</v>
      </c>
      <c r="M18" s="9">
        <f t="shared" si="2"/>
        <v>1296.5</v>
      </c>
      <c r="N18" s="9">
        <f t="shared" si="2"/>
        <v>1230</v>
      </c>
      <c r="O18" s="10">
        <f t="shared" si="2"/>
        <v>1220.7999999999997</v>
      </c>
      <c r="P18" s="10">
        <f t="shared" si="2"/>
        <v>1079.8</v>
      </c>
      <c r="Q18" s="10">
        <f t="shared" si="2"/>
        <v>1423.4</v>
      </c>
      <c r="R18" s="9">
        <f t="shared" si="2"/>
        <v>1298.3999999999999</v>
      </c>
      <c r="S18" s="9">
        <f>SUM(S4:S15)</f>
        <v>1348.2000000000003</v>
      </c>
      <c r="T18" s="14">
        <f t="shared" ref="T18" si="3">SUM(T3:T15)</f>
        <v>1383.18</v>
      </c>
      <c r="V18" s="19"/>
    </row>
    <row r="19" spans="1:22" x14ac:dyDescent="0.25">
      <c r="A19" s="5" t="s">
        <v>5</v>
      </c>
      <c r="B19" s="13">
        <f t="shared" ref="B19:I19" si="4">SUM(B4:B15)</f>
        <v>2297.6999999999998</v>
      </c>
      <c r="C19" s="13">
        <f t="shared" si="4"/>
        <v>1910.6</v>
      </c>
      <c r="D19" s="13">
        <f t="shared" si="4"/>
        <v>1830.0000000000002</v>
      </c>
      <c r="E19" s="13">
        <f t="shared" si="4"/>
        <v>1862.9</v>
      </c>
      <c r="F19" s="13">
        <f t="shared" si="4"/>
        <v>2291.5</v>
      </c>
      <c r="G19" s="13">
        <f t="shared" si="4"/>
        <v>1770.8</v>
      </c>
      <c r="H19" s="13">
        <f t="shared" si="4"/>
        <v>1570.4</v>
      </c>
      <c r="I19" s="13">
        <f t="shared" si="4"/>
        <v>1570.2000000000003</v>
      </c>
      <c r="J19" s="13">
        <f t="shared" ref="J19:R19" si="5">SUM(J4:J16)</f>
        <v>1496.3</v>
      </c>
      <c r="K19" s="13">
        <f t="shared" si="5"/>
        <v>1473.9</v>
      </c>
      <c r="L19" s="14">
        <f t="shared" si="5"/>
        <v>1641.6</v>
      </c>
      <c r="M19" s="14">
        <f t="shared" si="5"/>
        <v>1660.8</v>
      </c>
      <c r="N19" s="14">
        <f t="shared" si="5"/>
        <v>1576.7</v>
      </c>
      <c r="O19" s="15">
        <f t="shared" si="5"/>
        <v>1562.1999999999998</v>
      </c>
      <c r="P19" s="15">
        <f t="shared" si="5"/>
        <v>1452.8</v>
      </c>
      <c r="Q19" s="15">
        <f t="shared" si="5"/>
        <v>1834.7</v>
      </c>
      <c r="R19" s="14">
        <f t="shared" si="5"/>
        <v>1666.8</v>
      </c>
      <c r="S19" s="14">
        <f>SUM(S4:S16)</f>
        <v>1425.1000000000004</v>
      </c>
      <c r="T19" s="14">
        <f>SUM(T4:T16)</f>
        <v>1495.28</v>
      </c>
      <c r="V19" s="19"/>
    </row>
    <row r="20" spans="1:22" x14ac:dyDescent="0.25">
      <c r="A20" s="16" t="s">
        <v>6</v>
      </c>
      <c r="R20" s="17">
        <v>440</v>
      </c>
      <c r="S20" s="9">
        <v>440</v>
      </c>
      <c r="T20" s="9">
        <v>980</v>
      </c>
    </row>
    <row r="21" spans="1:22" x14ac:dyDescent="0.25">
      <c r="A21" s="8" t="s">
        <v>7</v>
      </c>
      <c r="B21" s="9">
        <v>465</v>
      </c>
      <c r="C21" s="9">
        <v>473</v>
      </c>
      <c r="D21" s="9">
        <v>570</v>
      </c>
      <c r="E21" s="9">
        <v>590</v>
      </c>
      <c r="F21" s="9">
        <v>562</v>
      </c>
      <c r="G21" s="9">
        <v>588</v>
      </c>
      <c r="H21" s="9">
        <v>586</v>
      </c>
      <c r="I21" s="9">
        <v>578</v>
      </c>
      <c r="J21" s="9">
        <v>596</v>
      </c>
      <c r="K21" s="9">
        <v>555</v>
      </c>
      <c r="L21" s="9">
        <v>490</v>
      </c>
      <c r="M21" s="9">
        <v>500</v>
      </c>
      <c r="N21" s="9">
        <v>404</v>
      </c>
      <c r="O21" s="10">
        <v>400</v>
      </c>
      <c r="P21" s="10">
        <v>460</v>
      </c>
      <c r="Q21" s="10">
        <v>452</v>
      </c>
      <c r="R21" s="9">
        <v>476</v>
      </c>
      <c r="S21" s="9">
        <v>432.15</v>
      </c>
      <c r="T21" s="9">
        <v>980</v>
      </c>
      <c r="U21" t="s">
        <v>15</v>
      </c>
    </row>
    <row r="22" spans="1:22" x14ac:dyDescent="0.25">
      <c r="A22" s="18" t="s">
        <v>8</v>
      </c>
      <c r="R22" s="17"/>
      <c r="S22" s="9"/>
    </row>
    <row r="23" spans="1:22" x14ac:dyDescent="0.25">
      <c r="A23" s="8" t="s">
        <v>3</v>
      </c>
      <c r="B23" s="9">
        <f t="shared" ref="B23:K23" si="6">SUM(B4:B13)*B21</f>
        <v>792917.99999999988</v>
      </c>
      <c r="C23" s="9">
        <f t="shared" si="6"/>
        <v>593378.5</v>
      </c>
      <c r="D23" s="9">
        <f t="shared" si="6"/>
        <v>746757.00000000012</v>
      </c>
      <c r="E23" s="9">
        <f t="shared" si="6"/>
        <v>753370.99999999988</v>
      </c>
      <c r="F23" s="9">
        <f t="shared" si="6"/>
        <v>898469.4</v>
      </c>
      <c r="G23" s="9">
        <f t="shared" si="6"/>
        <v>734470.79999999993</v>
      </c>
      <c r="H23" s="9">
        <f t="shared" si="6"/>
        <v>657492</v>
      </c>
      <c r="I23" s="9">
        <f t="shared" si="6"/>
        <v>628228.20000000007</v>
      </c>
      <c r="J23" s="9">
        <f t="shared" si="6"/>
        <v>554280</v>
      </c>
      <c r="K23" s="9">
        <f t="shared" si="6"/>
        <v>532744.5</v>
      </c>
      <c r="L23" s="9">
        <f>SUM(L4:L13)*L21</f>
        <v>498379</v>
      </c>
      <c r="M23" s="9">
        <f t="shared" ref="M23:R23" si="7">SUM(M17*M21)</f>
        <v>544300</v>
      </c>
      <c r="N23" s="9">
        <f t="shared" si="7"/>
        <v>419756</v>
      </c>
      <c r="O23" s="10">
        <f t="shared" si="7"/>
        <v>422519.99999999988</v>
      </c>
      <c r="P23" s="10">
        <f t="shared" si="7"/>
        <v>403466</v>
      </c>
      <c r="Q23" s="10">
        <f t="shared" si="7"/>
        <v>549496.4</v>
      </c>
      <c r="R23" s="9">
        <f t="shared" si="7"/>
        <v>527455.6</v>
      </c>
      <c r="S23" s="9">
        <f>SUM(S17*S21)</f>
        <v>380767.36500000005</v>
      </c>
      <c r="T23" s="9">
        <f>SUM(T17*T21)</f>
        <v>915927.6</v>
      </c>
    </row>
    <row r="24" spans="1:22" x14ac:dyDescent="0.25">
      <c r="A24" s="8" t="s">
        <v>4</v>
      </c>
      <c r="B24" s="9">
        <f>SUM(B4:B14)*C21</f>
        <v>934222.29999999993</v>
      </c>
      <c r="C24" s="9">
        <f t="shared" ref="C24:K24" si="8">SUM(C4:C14)*C21</f>
        <v>747860.29999999993</v>
      </c>
      <c r="D24" s="9">
        <f t="shared" si="8"/>
        <v>874095.00000000012</v>
      </c>
      <c r="E24" s="9">
        <f t="shared" si="8"/>
        <v>882227</v>
      </c>
      <c r="F24" s="9">
        <f t="shared" si="8"/>
        <v>1010757</v>
      </c>
      <c r="G24" s="9">
        <f t="shared" si="8"/>
        <v>876178.79999999993</v>
      </c>
      <c r="H24" s="9">
        <f t="shared" si="8"/>
        <v>770004</v>
      </c>
      <c r="I24" s="9">
        <f t="shared" si="8"/>
        <v>745099.8</v>
      </c>
      <c r="J24" s="9">
        <f t="shared" si="8"/>
        <v>681824</v>
      </c>
      <c r="K24" s="9">
        <f t="shared" si="8"/>
        <v>634864.5</v>
      </c>
      <c r="L24" s="9">
        <f>SUM(L4:L14)*L21</f>
        <v>606228</v>
      </c>
      <c r="M24" s="9">
        <f t="shared" ref="M24:R24" si="9">SUM(M18*M21)</f>
        <v>648250</v>
      </c>
      <c r="N24" s="9">
        <f t="shared" si="9"/>
        <v>496920</v>
      </c>
      <c r="O24" s="10">
        <f t="shared" si="9"/>
        <v>488319.99999999988</v>
      </c>
      <c r="P24" s="10">
        <f t="shared" si="9"/>
        <v>496708</v>
      </c>
      <c r="Q24" s="10">
        <f t="shared" si="9"/>
        <v>643376.80000000005</v>
      </c>
      <c r="R24" s="9">
        <f t="shared" si="9"/>
        <v>618038.39999999991</v>
      </c>
      <c r="S24" s="9">
        <f>SUM(S18*S21)</f>
        <v>582624.63000000012</v>
      </c>
      <c r="T24" s="9">
        <f>SUM(T18*T21)</f>
        <v>1355516.4000000001</v>
      </c>
    </row>
    <row r="25" spans="1:22" x14ac:dyDescent="0.25">
      <c r="A25" s="8" t="s">
        <v>9</v>
      </c>
      <c r="B25" s="14">
        <f>SUM(B19*B21)</f>
        <v>1068430.5</v>
      </c>
      <c r="C25" s="14">
        <f t="shared" ref="C25:R25" si="10">SUM(C19*C21)</f>
        <v>903713.79999999993</v>
      </c>
      <c r="D25" s="14">
        <f t="shared" si="10"/>
        <v>1043100.0000000001</v>
      </c>
      <c r="E25" s="14">
        <f t="shared" si="10"/>
        <v>1099111</v>
      </c>
      <c r="F25" s="14">
        <f t="shared" si="10"/>
        <v>1287823</v>
      </c>
      <c r="G25" s="14">
        <f t="shared" si="10"/>
        <v>1041230.4</v>
      </c>
      <c r="H25" s="14">
        <f t="shared" si="10"/>
        <v>920254.4</v>
      </c>
      <c r="I25" s="14">
        <f t="shared" si="10"/>
        <v>907575.60000000021</v>
      </c>
      <c r="J25" s="14">
        <f t="shared" si="10"/>
        <v>891794.79999999993</v>
      </c>
      <c r="K25" s="14">
        <f t="shared" si="10"/>
        <v>818014.5</v>
      </c>
      <c r="L25" s="14">
        <f t="shared" si="10"/>
        <v>804384</v>
      </c>
      <c r="M25" s="14">
        <f t="shared" si="10"/>
        <v>830400</v>
      </c>
      <c r="N25" s="14">
        <f t="shared" si="10"/>
        <v>636986.80000000005</v>
      </c>
      <c r="O25" s="15">
        <f t="shared" si="10"/>
        <v>624879.99999999988</v>
      </c>
      <c r="P25" s="15">
        <f t="shared" si="10"/>
        <v>668288</v>
      </c>
      <c r="Q25" s="15">
        <f t="shared" si="10"/>
        <v>829284.4</v>
      </c>
      <c r="R25" s="14">
        <f t="shared" si="10"/>
        <v>793396.79999999993</v>
      </c>
      <c r="S25" s="14">
        <f>SUM(S19*S21)</f>
        <v>615856.96500000008</v>
      </c>
      <c r="T25" s="14">
        <f>SUM(T19*T21)</f>
        <v>1465374.4</v>
      </c>
      <c r="V25" s="19"/>
    </row>
    <row r="26" spans="1:22" x14ac:dyDescent="0.25">
      <c r="A26" s="18" t="s">
        <v>10</v>
      </c>
      <c r="S26">
        <v>752600</v>
      </c>
      <c r="T26">
        <f>115000*12</f>
        <v>1380000</v>
      </c>
    </row>
    <row r="27" spans="1:22" x14ac:dyDescent="0.25">
      <c r="A27" s="8" t="s">
        <v>11</v>
      </c>
      <c r="B27" s="9">
        <v>0</v>
      </c>
      <c r="C27" s="9">
        <v>0</v>
      </c>
      <c r="D27" s="9">
        <v>0</v>
      </c>
      <c r="E27" s="9">
        <v>16657</v>
      </c>
      <c r="F27" s="9">
        <v>42735</v>
      </c>
      <c r="G27" s="9">
        <v>74338</v>
      </c>
      <c r="H27" s="9">
        <v>50620</v>
      </c>
      <c r="I27" s="9">
        <v>16549</v>
      </c>
      <c r="J27" s="9"/>
      <c r="K27" s="9"/>
      <c r="L27" s="9"/>
    </row>
    <row r="28" spans="1:22" x14ac:dyDescent="0.25">
      <c r="A28" s="8" t="s">
        <v>12</v>
      </c>
      <c r="B28" s="9">
        <v>0</v>
      </c>
      <c r="C28" s="9">
        <v>0</v>
      </c>
      <c r="D28" s="9">
        <v>0</v>
      </c>
      <c r="E28" s="9">
        <v>421</v>
      </c>
      <c r="F28" s="9">
        <v>15190</v>
      </c>
      <c r="G28" s="9">
        <v>32995</v>
      </c>
      <c r="H28" s="9">
        <v>21397</v>
      </c>
      <c r="I28" s="9">
        <v>819</v>
      </c>
      <c r="J28" s="9"/>
      <c r="K28" s="9"/>
      <c r="L28" s="9"/>
    </row>
    <row r="29" spans="1:22" x14ac:dyDescent="0.25">
      <c r="F29" t="s">
        <v>13</v>
      </c>
      <c r="G29" t="s">
        <v>14</v>
      </c>
    </row>
  </sheetData>
  <conditionalFormatting sqref="B19:T1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5:T2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Vývoj spotřebyv GJ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Manová</dc:creator>
  <cp:lastModifiedBy>Miloš Kříž</cp:lastModifiedBy>
  <dcterms:created xsi:type="dcterms:W3CDTF">2024-09-25T06:46:30Z</dcterms:created>
  <dcterms:modified xsi:type="dcterms:W3CDTF">2024-10-09T14:54:23Z</dcterms:modified>
</cp:coreProperties>
</file>