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A. HLAVNÍ DOKUMENTY\18. FINANČNÍ VÝBOR\8. FV_2024\"/>
    </mc:Choice>
  </mc:AlternateContent>
  <xr:revisionPtr revIDLastSave="0" documentId="13_ncr:1_{DC25EB18-A10D-4AC8-ADA5-C577FEDD98C9}" xr6:coauthVersionLast="47" xr6:coauthVersionMax="47" xr10:uidLastSave="{00000000-0000-0000-0000-000000000000}"/>
  <bookViews>
    <workbookView xWindow="825" yWindow="60" windowWidth="23130" windowHeight="14835" tabRatio="500" firstSheet="2" activeTab="7" xr2:uid="{00000000-000D-0000-FFFF-FFFF00000000}"/>
  </bookViews>
  <sheets>
    <sheet name="DDM" sheetId="1" r:id="rId1"/>
    <sheet name="1.MŠ Husistká" sheetId="2" r:id="rId2"/>
    <sheet name="2.MŠ Školní" sheetId="3" r:id="rId3"/>
    <sheet name="ŠJ_Komenského" sheetId="6" r:id="rId4"/>
    <sheet name="ŠJ_Husitská" sheetId="12" r:id="rId5"/>
    <sheet name="ZŠ_Komenského" sheetId="9" r:id="rId6"/>
    <sheet name="ZŠ_Husitská" sheetId="10" r:id="rId7"/>
    <sheet name="ZUŠ" sheetId="11" r:id="rId8"/>
  </sheets>
  <definedNames>
    <definedName name="_xlnm.Print_Area" localSheetId="0">DDM!$A$1:$J$37</definedName>
    <definedName name="_xlnm.Print_Area" localSheetId="7">ZUŠ!$A$1:$J$42</definedName>
  </definedNames>
  <calcPr calcId="191029"/>
</workbook>
</file>

<file path=xl/calcChain.xml><?xml version="1.0" encoding="utf-8"?>
<calcChain xmlns="http://schemas.openxmlformats.org/spreadsheetml/2006/main">
  <c r="I39" i="10" l="1"/>
  <c r="J39" i="10"/>
  <c r="J35" i="10"/>
  <c r="J34" i="10"/>
  <c r="J21" i="10"/>
  <c r="J34" i="9"/>
  <c r="J21" i="9"/>
  <c r="J38" i="2"/>
  <c r="I39" i="11" l="1"/>
  <c r="I42" i="11" s="1"/>
  <c r="I37" i="11"/>
  <c r="I23" i="11"/>
  <c r="G43" i="6"/>
  <c r="G40" i="6"/>
  <c r="F24" i="6"/>
  <c r="F40" i="6" s="1"/>
  <c r="F43" i="6" s="1"/>
  <c r="J34" i="3" l="1"/>
  <c r="J35" i="3" s="1"/>
  <c r="J37" i="3" s="1"/>
  <c r="J21" i="3"/>
  <c r="D42" i="11" l="1"/>
  <c r="E42" i="11"/>
  <c r="D37" i="11"/>
  <c r="D23" i="11"/>
  <c r="D34" i="10"/>
  <c r="D35" i="10" s="1"/>
  <c r="D37" i="10" s="1"/>
  <c r="D21" i="10"/>
  <c r="D34" i="9"/>
  <c r="D21" i="9"/>
  <c r="D40" i="6"/>
  <c r="D43" i="6" s="1"/>
  <c r="D38" i="6"/>
  <c r="D35" i="3"/>
  <c r="D37" i="3" s="1"/>
  <c r="D34" i="3"/>
  <c r="D21" i="3"/>
  <c r="D38" i="2"/>
  <c r="D40" i="2" l="1"/>
  <c r="D43" i="2" s="1"/>
  <c r="E39" i="11" l="1"/>
  <c r="E43" i="6"/>
  <c r="E40" i="6"/>
  <c r="E37" i="3"/>
  <c r="E43" i="2"/>
  <c r="E40" i="2"/>
  <c r="G42" i="11" l="1"/>
  <c r="G39" i="11"/>
  <c r="F42" i="11"/>
  <c r="F39" i="11"/>
  <c r="F37" i="11"/>
  <c r="F35" i="10"/>
  <c r="F37" i="10" s="1"/>
  <c r="F34" i="10"/>
  <c r="F21" i="10"/>
  <c r="G40" i="2"/>
  <c r="G43" i="2" l="1"/>
  <c r="F43" i="2"/>
  <c r="F40" i="2"/>
  <c r="F34" i="3"/>
  <c r="F35" i="3" s="1"/>
  <c r="F37" i="3" s="1"/>
  <c r="F21" i="3"/>
  <c r="G35" i="10" l="1"/>
  <c r="G37" i="10" s="1"/>
  <c r="G34" i="10"/>
  <c r="G21" i="10"/>
  <c r="G34" i="9"/>
  <c r="G21" i="9"/>
  <c r="G35" i="3"/>
  <c r="G37" i="3" s="1"/>
  <c r="G34" i="3"/>
  <c r="G21" i="3"/>
  <c r="H39" i="11" l="1"/>
  <c r="H42" i="11" s="1"/>
  <c r="H37" i="11"/>
  <c r="H23" i="11"/>
  <c r="H35" i="10"/>
  <c r="H37" i="10" s="1"/>
  <c r="H34" i="10"/>
  <c r="H21" i="10"/>
  <c r="H34" i="9"/>
  <c r="H21" i="9"/>
  <c r="H40" i="6"/>
  <c r="H43" i="6" s="1"/>
  <c r="H38" i="6"/>
  <c r="H24" i="6"/>
  <c r="H34" i="3"/>
  <c r="H35" i="3" s="1"/>
  <c r="H37" i="3" s="1"/>
  <c r="H21" i="3"/>
  <c r="H38" i="2"/>
  <c r="H40" i="2" s="1"/>
  <c r="H43" i="2" s="1"/>
  <c r="H24" i="2"/>
  <c r="I38" i="12" l="1"/>
  <c r="I24" i="12"/>
  <c r="I40" i="12" l="1"/>
  <c r="I43" i="12" s="1"/>
  <c r="I38" i="6"/>
  <c r="I24" i="6"/>
  <c r="I40" i="6" l="1"/>
  <c r="I43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Miluška Fojtová</author>
  </authors>
  <commentList>
    <comment ref="A38" authorId="0" shapeId="0" xr:uid="{00000000-0006-0000-0000-000001000000}">
      <text/>
    </comment>
  </commentList>
</comments>
</file>

<file path=xl/sharedStrings.xml><?xml version="1.0" encoding="utf-8"?>
<sst xmlns="http://schemas.openxmlformats.org/spreadsheetml/2006/main" count="432" uniqueCount="81">
  <si>
    <t>Název položky</t>
  </si>
  <si>
    <t>Účet</t>
  </si>
  <si>
    <t>č.pol.</t>
  </si>
  <si>
    <t>Spotřeba materiálu</t>
  </si>
  <si>
    <t>Spotřeba energie</t>
  </si>
  <si>
    <t>Spotřeba jiných naskladovatelných dodávek</t>
  </si>
  <si>
    <t>Prodané zboží</t>
  </si>
  <si>
    <t>Opravy a udržování</t>
  </si>
  <si>
    <t>Cestovné</t>
  </si>
  <si>
    <t>Náklady na reprezentaci</t>
  </si>
  <si>
    <t>Ostatní služby</t>
  </si>
  <si>
    <t>Mzdové náklady</t>
  </si>
  <si>
    <t>Zákonné sociální pojištění</t>
  </si>
  <si>
    <t>Jiné sociální pojištění</t>
  </si>
  <si>
    <t>Zákonné sociální odvody</t>
  </si>
  <si>
    <t>Jiné sociální náklady</t>
  </si>
  <si>
    <t>Účty 531, 538, 542, 547, 557, 569</t>
  </si>
  <si>
    <t>Ostatní náklady z činnosti</t>
  </si>
  <si>
    <t>Odpisy</t>
  </si>
  <si>
    <t>Náklady z drobného dlouhodbého majetku</t>
  </si>
  <si>
    <t>Náklady celkem ( třída 5 - součet položek 1 - 17</t>
  </si>
  <si>
    <t>Výnosy z prodeje vlastních výrobků</t>
  </si>
  <si>
    <t>Výnosy z prodeje služeb</t>
  </si>
  <si>
    <t>Výnosy z pronájmu</t>
  </si>
  <si>
    <t>Výnosy z prodaného zboží</t>
  </si>
  <si>
    <t>Jiné výnosy z vlastních výkonů</t>
  </si>
  <si>
    <t>Výnosy z prodeje materiálu</t>
  </si>
  <si>
    <t>Kursové zisky</t>
  </si>
  <si>
    <t>Čerpání fondů</t>
  </si>
  <si>
    <t>Ostatní výnosy z činnosti</t>
  </si>
  <si>
    <t>Tržby z prodeje DHM a DNM</t>
  </si>
  <si>
    <t>645-646</t>
  </si>
  <si>
    <t>Úroky</t>
  </si>
  <si>
    <t>Výnosy vybraných místních institucí z transferů</t>
  </si>
  <si>
    <t>Výnosy celkem ( třída 6- součet položek 19 - 30)</t>
  </si>
  <si>
    <r>
      <rPr>
        <b/>
        <sz val="11"/>
        <color rgb="FF000000"/>
        <rFont val="Arial"/>
        <family val="2"/>
        <charset val="238"/>
      </rPr>
      <t>Hospodářský výsledek před zdaněním</t>
    </r>
    <r>
      <rPr>
        <sz val="11"/>
        <color rgb="FF000000"/>
        <rFont val="Arial"/>
        <family val="2"/>
        <charset val="238"/>
      </rPr>
      <t xml:space="preserve"> (pol. 31-18)</t>
    </r>
  </si>
  <si>
    <t>Daň z příjmů</t>
  </si>
  <si>
    <t>Hospodářský výsledek po zdanění (+/-) (pol. 32-33 )</t>
  </si>
  <si>
    <t>Dům dětí a mládeže Stonožka Nová Paka</t>
  </si>
  <si>
    <t>Název příspěvkové organizace:   2. mateřská škola, Nová Paka, Školní 1257</t>
  </si>
  <si>
    <t>Název příspěvkové organizace: Základní škola Nová Paka, Komenského 555</t>
  </si>
  <si>
    <t>Název příspěvkové organizace: Základní škola Nová Paka, Husitská 1695</t>
  </si>
  <si>
    <t xml:space="preserve"> </t>
  </si>
  <si>
    <t xml:space="preserve">Skutečnost </t>
  </si>
  <si>
    <t>Náklady celkem</t>
  </si>
  <si>
    <t>(třída 5 - součet položek 1 - 17)</t>
  </si>
  <si>
    <t xml:space="preserve">Výnosy celkem </t>
  </si>
  <si>
    <t>( třída 6- součet položek 19 - 30)</t>
  </si>
  <si>
    <t>Název příspěvkové organizace:</t>
  </si>
  <si>
    <t>Školní jídelna, Komenského 555, Nová Paka</t>
  </si>
  <si>
    <t xml:space="preserve">Hospodářský výsledek </t>
  </si>
  <si>
    <t>před zdaněním (pol. 31-18)</t>
  </si>
  <si>
    <t>po zdanění (+/-) (pol. 32-33 )</t>
  </si>
  <si>
    <t>Školní jídelna, Husitská 1695, Nová Paka</t>
  </si>
  <si>
    <t>Základní umělecká škola Nová Paka, okres Jičín</t>
  </si>
  <si>
    <t>Masarykovo náměstí 1</t>
  </si>
  <si>
    <t>1. mateřská škola Nová Paka</t>
  </si>
  <si>
    <t>Husitská 217</t>
  </si>
  <si>
    <t>12/2022</t>
  </si>
  <si>
    <t>Skutečnost 12/2022</t>
  </si>
  <si>
    <t>Investiční dotace:</t>
  </si>
  <si>
    <t>obnova počítačové sítě</t>
  </si>
  <si>
    <t>Rekonstrukce školních dílen registrační číslo projektu CZ.06.4.59/0.0/0.0/16¨_075/0016009</t>
  </si>
  <si>
    <t>Interaktivní tabule</t>
  </si>
  <si>
    <t>Skutečnost 12/2023</t>
  </si>
  <si>
    <t>Skutečnost 12/2021</t>
  </si>
  <si>
    <t>Skutečnost 12/2020</t>
  </si>
  <si>
    <t>Skutečnost 12/2019</t>
  </si>
  <si>
    <t>Skutečnost 12/2017</t>
  </si>
  <si>
    <t>Skutečnost 12/20118</t>
  </si>
  <si>
    <t>12/2023</t>
  </si>
  <si>
    <t>12/2021</t>
  </si>
  <si>
    <t>12/2020</t>
  </si>
  <si>
    <t>12/2018</t>
  </si>
  <si>
    <t>12/2019</t>
  </si>
  <si>
    <t>12/2017</t>
  </si>
  <si>
    <t>Skutečnost 12/2018</t>
  </si>
  <si>
    <t>II.etapa 192 000,00</t>
  </si>
  <si>
    <t>mínus inv trans</t>
  </si>
  <si>
    <t>551/672</t>
  </si>
  <si>
    <t>skutečnost MÚ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</si>
</sst>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Kč&quot;;[Red]\-#,##0.00\ &quot;Kč&quot;"/>
    <numFmt numFmtId="164" formatCode="#,##0\ &quot;Kč&quot;;[Red]#,##0\ &quot;Kč&quot;"/>
    <numFmt numFmtId="165" formatCode="#,##0.00\ &quot;Kč&quot;;[Red]#,##0.00\ &quot;Kč&quot;"/>
    <numFmt numFmtId="166" formatCode="[$-405]General"/>
    <numFmt numFmtId="167" formatCode="#,##0&quot; Kč&quot;;[Red]#,##0&quot; Kč&quot;"/>
    <numFmt numFmtId="168" formatCode="#,##0\ &quot;Kč&quot;"/>
  </numFmts>
  <fonts count="12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MS Sans Serif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8"/>
      <color theme="1"/>
      <name val="MS Sans Serif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6" fontId="3" fillId="0" borderId="0"/>
    <xf numFmtId="0" fontId="1" fillId="0" borderId="0"/>
    <xf numFmtId="0" fontId="3" fillId="0" borderId="0" applyBorder="0" applyProtection="0"/>
    <xf numFmtId="0" fontId="3" fillId="0" borderId="0"/>
  </cellStyleXfs>
  <cellXfs count="262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" fillId="0" borderId="10" xfId="0" applyFont="1" applyBorder="1"/>
    <xf numFmtId="166" fontId="3" fillId="0" borderId="0" xfId="1"/>
    <xf numFmtId="166" fontId="3" fillId="0" borderId="0" xfId="1" applyAlignment="1">
      <alignment horizontal="center"/>
    </xf>
    <xf numFmtId="4" fontId="4" fillId="0" borderId="11" xfId="0" applyNumberFormat="1" applyFont="1" applyBorder="1"/>
    <xf numFmtId="4" fontId="1" fillId="0" borderId="5" xfId="0" applyNumberFormat="1" applyFont="1" applyBorder="1"/>
    <xf numFmtId="4" fontId="1" fillId="0" borderId="8" xfId="0" applyNumberFormat="1" applyFont="1" applyBorder="1"/>
    <xf numFmtId="4" fontId="2" fillId="0" borderId="8" xfId="0" applyNumberFormat="1" applyFont="1" applyBorder="1"/>
    <xf numFmtId="0" fontId="2" fillId="0" borderId="1" xfId="0" applyFont="1" applyBorder="1" applyAlignment="1">
      <alignment horizontal="center" wrapText="1"/>
    </xf>
    <xf numFmtId="17" fontId="2" fillId="0" borderId="1" xfId="0" applyNumberFormat="1" applyFont="1" applyBorder="1" applyAlignment="1">
      <alignment horizontal="center" wrapText="1"/>
    </xf>
    <xf numFmtId="2" fontId="5" fillId="0" borderId="15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wrapText="1"/>
    </xf>
    <xf numFmtId="164" fontId="4" fillId="0" borderId="5" xfId="0" applyNumberFormat="1" applyFont="1" applyBorder="1"/>
    <xf numFmtId="164" fontId="4" fillId="0" borderId="8" xfId="0" applyNumberFormat="1" applyFont="1" applyBorder="1"/>
    <xf numFmtId="164" fontId="5" fillId="0" borderId="8" xfId="0" applyNumberFormat="1" applyFont="1" applyBorder="1"/>
    <xf numFmtId="164" fontId="4" fillId="0" borderId="11" xfId="0" applyNumberFormat="1" applyFont="1" applyBorder="1"/>
    <xf numFmtId="2" fontId="4" fillId="0" borderId="14" xfId="0" applyNumberFormat="1" applyFont="1" applyBorder="1" applyAlignment="1">
      <alignment vertical="center"/>
    </xf>
    <xf numFmtId="2" fontId="5" fillId="0" borderId="16" xfId="0" applyNumberFormat="1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2" fontId="6" fillId="0" borderId="18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  <xf numFmtId="2" fontId="4" fillId="0" borderId="20" xfId="0" applyNumberFormat="1" applyFont="1" applyBorder="1" applyAlignment="1">
      <alignment vertical="center"/>
    </xf>
    <xf numFmtId="164" fontId="7" fillId="0" borderId="5" xfId="0" applyNumberFormat="1" applyFont="1" applyBorder="1"/>
    <xf numFmtId="164" fontId="7" fillId="0" borderId="8" xfId="0" applyNumberFormat="1" applyFont="1" applyBorder="1"/>
    <xf numFmtId="164" fontId="8" fillId="0" borderId="8" xfId="0" applyNumberFormat="1" applyFont="1" applyBorder="1"/>
    <xf numFmtId="164" fontId="7" fillId="0" borderId="11" xfId="0" applyNumberFormat="1" applyFont="1" applyBorder="1"/>
    <xf numFmtId="165" fontId="7" fillId="0" borderId="5" xfId="0" applyNumberFormat="1" applyFont="1" applyBorder="1"/>
    <xf numFmtId="165" fontId="7" fillId="0" borderId="8" xfId="0" applyNumberFormat="1" applyFont="1" applyBorder="1"/>
    <xf numFmtId="165" fontId="7" fillId="0" borderId="11" xfId="0" applyNumberFormat="1" applyFont="1" applyBorder="1"/>
    <xf numFmtId="49" fontId="5" fillId="0" borderId="17" xfId="0" applyNumberFormat="1" applyFont="1" applyBorder="1" applyAlignment="1">
      <alignment vertical="center"/>
    </xf>
    <xf numFmtId="2" fontId="9" fillId="0" borderId="18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vertical="center"/>
    </xf>
    <xf numFmtId="2" fontId="5" fillId="0" borderId="20" xfId="0" applyNumberFormat="1" applyFont="1" applyBorder="1" applyAlignment="1">
      <alignment vertical="center"/>
    </xf>
    <xf numFmtId="49" fontId="5" fillId="0" borderId="13" xfId="0" applyNumberFormat="1" applyFont="1" applyBorder="1" applyAlignment="1">
      <alignment vertical="center"/>
    </xf>
    <xf numFmtId="0" fontId="1" fillId="0" borderId="22" xfId="0" applyFont="1" applyBorder="1" applyAlignment="1">
      <alignment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164" fontId="4" fillId="0" borderId="23" xfId="0" applyNumberFormat="1" applyFont="1" applyBorder="1"/>
    <xf numFmtId="0" fontId="1" fillId="0" borderId="4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1" fillId="0" borderId="2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4" fontId="4" fillId="0" borderId="28" xfId="0" applyNumberFormat="1" applyFont="1" applyBorder="1"/>
    <xf numFmtId="0" fontId="2" fillId="0" borderId="2" xfId="0" applyFont="1" applyBorder="1" applyAlignment="1">
      <alignment wrapText="1"/>
    </xf>
    <xf numFmtId="164" fontId="5" fillId="0" borderId="1" xfId="0" applyNumberFormat="1" applyFont="1" applyBorder="1"/>
    <xf numFmtId="2" fontId="4" fillId="0" borderId="19" xfId="0" applyNumberFormat="1" applyFont="1" applyBorder="1" applyAlignment="1">
      <alignment vertical="center"/>
    </xf>
    <xf numFmtId="49" fontId="4" fillId="0" borderId="4" xfId="0" applyNumberFormat="1" applyFont="1" applyBorder="1" applyAlignment="1">
      <alignment vertical="center"/>
    </xf>
    <xf numFmtId="49" fontId="4" fillId="0" borderId="7" xfId="0" applyNumberFormat="1" applyFont="1" applyBorder="1" applyAlignment="1">
      <alignment vertical="center"/>
    </xf>
    <xf numFmtId="49" fontId="5" fillId="0" borderId="4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vertical="center"/>
    </xf>
    <xf numFmtId="49" fontId="5" fillId="0" borderId="29" xfId="0" applyNumberFormat="1" applyFont="1" applyBorder="1" applyAlignment="1">
      <alignment horizontal="center" vertical="center"/>
    </xf>
    <xf numFmtId="2" fontId="4" fillId="0" borderId="28" xfId="0" applyNumberFormat="1" applyFont="1" applyBorder="1" applyAlignment="1">
      <alignment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" fontId="5" fillId="0" borderId="30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1" fontId="4" fillId="0" borderId="30" xfId="0" applyNumberFormat="1" applyFont="1" applyBorder="1" applyAlignment="1">
      <alignment horizontal="center" vertical="center"/>
    </xf>
    <xf numFmtId="1" fontId="4" fillId="0" borderId="28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" fontId="4" fillId="0" borderId="31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4" fillId="0" borderId="20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49" fontId="5" fillId="0" borderId="28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2" fontId="4" fillId="0" borderId="30" xfId="0" applyNumberFormat="1" applyFont="1" applyBorder="1" applyAlignment="1">
      <alignment vertical="center"/>
    </xf>
    <xf numFmtId="2" fontId="4" fillId="0" borderId="28" xfId="0" applyNumberFormat="1" applyFont="1" applyBorder="1" applyAlignment="1">
      <alignment horizontal="right" vertical="center"/>
    </xf>
    <xf numFmtId="1" fontId="4" fillId="0" borderId="29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2" fontId="4" fillId="0" borderId="29" xfId="0" applyNumberFormat="1" applyFont="1" applyBorder="1" applyAlignment="1">
      <alignment vertical="center"/>
    </xf>
    <xf numFmtId="1" fontId="5" fillId="0" borderId="20" xfId="0" applyNumberFormat="1" applyFont="1" applyBorder="1" applyAlignment="1">
      <alignment horizontal="center" vertical="center"/>
    </xf>
    <xf numFmtId="2" fontId="5" fillId="0" borderId="28" xfId="0" applyNumberFormat="1" applyFont="1" applyBorder="1" applyAlignment="1">
      <alignment horizontal="right" vertical="center"/>
    </xf>
    <xf numFmtId="49" fontId="4" fillId="0" borderId="22" xfId="0" applyNumberFormat="1" applyFont="1" applyBorder="1" applyAlignment="1">
      <alignment vertical="center"/>
    </xf>
    <xf numFmtId="1" fontId="4" fillId="0" borderId="23" xfId="0" applyNumberFormat="1" applyFont="1" applyBorder="1" applyAlignment="1">
      <alignment horizontal="center" vertical="center"/>
    </xf>
    <xf numFmtId="1" fontId="4" fillId="0" borderId="32" xfId="0" applyNumberFormat="1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right" vertical="center"/>
    </xf>
    <xf numFmtId="0" fontId="1" fillId="0" borderId="22" xfId="0" applyFont="1" applyBorder="1"/>
    <xf numFmtId="4" fontId="1" fillId="0" borderId="23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/>
    <xf numFmtId="1" fontId="5" fillId="0" borderId="29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right" vertical="center"/>
    </xf>
    <xf numFmtId="2" fontId="5" fillId="0" borderId="29" xfId="0" applyNumberFormat="1" applyFont="1" applyBorder="1" applyAlignment="1">
      <alignment vertical="center"/>
    </xf>
    <xf numFmtId="49" fontId="4" fillId="0" borderId="25" xfId="0" applyNumberFormat="1" applyFont="1" applyBorder="1" applyAlignment="1">
      <alignment vertical="center"/>
    </xf>
    <xf numFmtId="1" fontId="4" fillId="0" borderId="26" xfId="0" applyNumberFormat="1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 vertical="center"/>
    </xf>
    <xf numFmtId="2" fontId="4" fillId="0" borderId="26" xfId="0" applyNumberFormat="1" applyFont="1" applyBorder="1" applyAlignment="1">
      <alignment horizontal="right" vertical="center"/>
    </xf>
    <xf numFmtId="49" fontId="5" fillId="0" borderId="30" xfId="0" applyNumberFormat="1" applyFont="1" applyBorder="1" applyAlignment="1">
      <alignment horizontal="center" vertical="center"/>
    </xf>
    <xf numFmtId="0" fontId="1" fillId="0" borderId="25" xfId="0" applyFont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64" fontId="7" fillId="0" borderId="26" xfId="0" applyNumberFormat="1" applyFont="1" applyBorder="1"/>
    <xf numFmtId="164" fontId="7" fillId="0" borderId="23" xfId="0" applyNumberFormat="1" applyFont="1" applyBorder="1"/>
    <xf numFmtId="164" fontId="7" fillId="0" borderId="28" xfId="0" applyNumberFormat="1" applyFont="1" applyBorder="1"/>
    <xf numFmtId="164" fontId="8" fillId="0" borderId="1" xfId="0" applyNumberFormat="1" applyFont="1" applyBorder="1"/>
    <xf numFmtId="165" fontId="7" fillId="0" borderId="26" xfId="0" applyNumberFormat="1" applyFont="1" applyBorder="1"/>
    <xf numFmtId="165" fontId="8" fillId="0" borderId="30" xfId="0" applyNumberFormat="1" applyFont="1" applyBorder="1"/>
    <xf numFmtId="165" fontId="7" fillId="0" borderId="23" xfId="0" applyNumberFormat="1" applyFont="1" applyBorder="1"/>
    <xf numFmtId="165" fontId="7" fillId="0" borderId="28" xfId="0" applyNumberFormat="1" applyFont="1" applyBorder="1"/>
    <xf numFmtId="165" fontId="8" fillId="0" borderId="1" xfId="0" applyNumberFormat="1" applyFont="1" applyBorder="1"/>
    <xf numFmtId="49" fontId="4" fillId="0" borderId="2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165" fontId="0" fillId="0" borderId="29" xfId="0" applyNumberFormat="1" applyBorder="1"/>
    <xf numFmtId="8" fontId="0" fillId="0" borderId="30" xfId="0" applyNumberFormat="1" applyBorder="1"/>
    <xf numFmtId="8" fontId="0" fillId="0" borderId="28" xfId="0" applyNumberFormat="1" applyBorder="1"/>
    <xf numFmtId="0" fontId="0" fillId="0" borderId="17" xfId="0" applyBorder="1"/>
    <xf numFmtId="0" fontId="0" fillId="0" borderId="18" xfId="0" applyBorder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0" borderId="15" xfId="0" applyBorder="1"/>
    <xf numFmtId="49" fontId="5" fillId="0" borderId="16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1" fontId="5" fillId="0" borderId="28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/>
    </xf>
    <xf numFmtId="2" fontId="4" fillId="0" borderId="3" xfId="0" applyNumberFormat="1" applyFont="1" applyBorder="1" applyAlignment="1">
      <alignment horizontal="right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64" fontId="1" fillId="0" borderId="5" xfId="0" applyNumberFormat="1" applyFont="1" applyBorder="1"/>
    <xf numFmtId="164" fontId="1" fillId="0" borderId="8" xfId="0" applyNumberFormat="1" applyFont="1" applyBorder="1"/>
    <xf numFmtId="164" fontId="2" fillId="0" borderId="8" xfId="0" applyNumberFormat="1" applyFont="1" applyBorder="1"/>
    <xf numFmtId="164" fontId="1" fillId="0" borderId="11" xfId="0" applyNumberFormat="1" applyFont="1" applyBorder="1"/>
    <xf numFmtId="2" fontId="4" fillId="0" borderId="34" xfId="0" applyNumberFormat="1" applyFont="1" applyBorder="1" applyAlignment="1">
      <alignment horizontal="right" vertical="center"/>
    </xf>
    <xf numFmtId="2" fontId="5" fillId="0" borderId="35" xfId="0" applyNumberFormat="1" applyFont="1" applyBorder="1" applyAlignment="1">
      <alignment horizontal="right" vertical="center"/>
    </xf>
    <xf numFmtId="2" fontId="5" fillId="0" borderId="36" xfId="0" applyNumberFormat="1" applyFont="1" applyBorder="1" applyAlignment="1">
      <alignment horizontal="right" vertical="center"/>
    </xf>
    <xf numFmtId="2" fontId="4" fillId="0" borderId="39" xfId="0" applyNumberFormat="1" applyFont="1" applyBorder="1" applyAlignment="1">
      <alignment horizontal="right" vertical="center"/>
    </xf>
    <xf numFmtId="165" fontId="1" fillId="0" borderId="5" xfId="0" applyNumberFormat="1" applyFont="1" applyBorder="1"/>
    <xf numFmtId="165" fontId="1" fillId="0" borderId="8" xfId="0" applyNumberFormat="1" applyFont="1" applyBorder="1"/>
    <xf numFmtId="165" fontId="2" fillId="0" borderId="0" xfId="0" applyNumberFormat="1" applyFont="1"/>
    <xf numFmtId="165" fontId="1" fillId="0" borderId="11" xfId="0" applyNumberFormat="1" applyFont="1" applyBorder="1"/>
    <xf numFmtId="2" fontId="1" fillId="0" borderId="5" xfId="0" applyNumberFormat="1" applyFont="1" applyBorder="1"/>
    <xf numFmtId="2" fontId="1" fillId="0" borderId="8" xfId="0" applyNumberFormat="1" applyFont="1" applyBorder="1"/>
    <xf numFmtId="49" fontId="4" fillId="0" borderId="10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horizontal="center" vertical="center"/>
    </xf>
    <xf numFmtId="1" fontId="4" fillId="0" borderId="40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right" vertical="center"/>
    </xf>
    <xf numFmtId="2" fontId="1" fillId="0" borderId="23" xfId="0" applyNumberFormat="1" applyFont="1" applyBorder="1"/>
    <xf numFmtId="2" fontId="5" fillId="0" borderId="16" xfId="0" applyNumberFormat="1" applyFont="1" applyBorder="1" applyAlignment="1">
      <alignment horizontal="right" vertical="center"/>
    </xf>
    <xf numFmtId="2" fontId="5" fillId="0" borderId="29" xfId="0" applyNumberFormat="1" applyFont="1" applyBorder="1" applyAlignment="1">
      <alignment horizontal="right" vertical="center"/>
    </xf>
    <xf numFmtId="1" fontId="5" fillId="0" borderId="19" xfId="0" applyNumberFormat="1" applyFont="1" applyBorder="1" applyAlignment="1">
      <alignment horizontal="center" vertical="center"/>
    </xf>
    <xf numFmtId="2" fontId="5" fillId="0" borderId="42" xfId="0" applyNumberFormat="1" applyFont="1" applyBorder="1" applyAlignment="1">
      <alignment horizontal="right" vertical="center"/>
    </xf>
    <xf numFmtId="2" fontId="2" fillId="0" borderId="28" xfId="0" applyNumberFormat="1" applyFont="1" applyBorder="1"/>
    <xf numFmtId="2" fontId="4" fillId="0" borderId="19" xfId="0" applyNumberFormat="1" applyFont="1" applyBorder="1" applyAlignment="1">
      <alignment horizontal="right" vertical="center"/>
    </xf>
    <xf numFmtId="2" fontId="4" fillId="0" borderId="43" xfId="0" applyNumberFormat="1" applyFont="1" applyBorder="1" applyAlignment="1">
      <alignment horizontal="right" vertical="center"/>
    </xf>
    <xf numFmtId="2" fontId="4" fillId="0" borderId="44" xfId="0" applyNumberFormat="1" applyFont="1" applyBorder="1" applyAlignment="1">
      <alignment horizontal="right" vertical="center"/>
    </xf>
    <xf numFmtId="165" fontId="2" fillId="0" borderId="8" xfId="0" applyNumberFormat="1" applyFont="1" applyBorder="1"/>
    <xf numFmtId="164" fontId="1" fillId="0" borderId="23" xfId="0" applyNumberFormat="1" applyFont="1" applyBorder="1"/>
    <xf numFmtId="164" fontId="2" fillId="0" borderId="1" xfId="0" applyNumberFormat="1" applyFont="1" applyBorder="1"/>
    <xf numFmtId="164" fontId="1" fillId="0" borderId="1" xfId="0" applyNumberFormat="1" applyFont="1" applyBorder="1"/>
    <xf numFmtId="2" fontId="1" fillId="0" borderId="9" xfId="0" applyNumberFormat="1" applyFont="1" applyBorder="1"/>
    <xf numFmtId="2" fontId="1" fillId="0" borderId="24" xfId="0" applyNumberFormat="1" applyFont="1" applyBorder="1"/>
    <xf numFmtId="2" fontId="1" fillId="0" borderId="18" xfId="0" applyNumberFormat="1" applyFont="1" applyBorder="1"/>
    <xf numFmtId="2" fontId="2" fillId="0" borderId="20" xfId="0" applyNumberFormat="1" applyFont="1" applyBorder="1"/>
    <xf numFmtId="2" fontId="5" fillId="0" borderId="20" xfId="0" applyNumberFormat="1" applyFont="1" applyBorder="1" applyAlignment="1">
      <alignment horizontal="right" vertical="center"/>
    </xf>
    <xf numFmtId="2" fontId="4" fillId="0" borderId="21" xfId="0" applyNumberFormat="1" applyFont="1" applyBorder="1" applyAlignment="1">
      <alignment horizontal="right" vertical="center"/>
    </xf>
    <xf numFmtId="2" fontId="4" fillId="0" borderId="20" xfId="0" applyNumberFormat="1" applyFont="1" applyBorder="1" applyAlignment="1">
      <alignment horizontal="right" vertical="center"/>
    </xf>
    <xf numFmtId="2" fontId="1" fillId="0" borderId="6" xfId="0" applyNumberFormat="1" applyFont="1" applyBorder="1"/>
    <xf numFmtId="2" fontId="4" fillId="0" borderId="35" xfId="0" applyNumberFormat="1" applyFont="1" applyBorder="1" applyAlignment="1">
      <alignment horizontal="right" vertical="center"/>
    </xf>
    <xf numFmtId="2" fontId="5" fillId="0" borderId="45" xfId="0" applyNumberFormat="1" applyFont="1" applyBorder="1" applyAlignment="1">
      <alignment vertical="center"/>
    </xf>
    <xf numFmtId="2" fontId="5" fillId="0" borderId="46" xfId="0" applyNumberFormat="1" applyFont="1" applyBorder="1" applyAlignment="1">
      <alignment vertical="center"/>
    </xf>
    <xf numFmtId="4" fontId="2" fillId="0" borderId="1" xfId="0" applyNumberFormat="1" applyFont="1" applyBorder="1"/>
    <xf numFmtId="1" fontId="5" fillId="0" borderId="17" xfId="0" applyNumberFormat="1" applyFont="1" applyBorder="1" applyAlignment="1">
      <alignment horizontal="center" vertical="center"/>
    </xf>
    <xf numFmtId="167" fontId="1" fillId="0" borderId="35" xfId="3" applyNumberFormat="1" applyFont="1" applyBorder="1" applyProtection="1"/>
    <xf numFmtId="167" fontId="1" fillId="0" borderId="34" xfId="3" applyNumberFormat="1" applyFont="1" applyBorder="1" applyProtection="1"/>
    <xf numFmtId="167" fontId="1" fillId="0" borderId="43" xfId="3" applyNumberFormat="1" applyFont="1" applyBorder="1" applyProtection="1"/>
    <xf numFmtId="1" fontId="5" fillId="0" borderId="16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2" fontId="2" fillId="0" borderId="29" xfId="0" applyNumberFormat="1" applyFont="1" applyBorder="1"/>
    <xf numFmtId="1" fontId="4" fillId="0" borderId="16" xfId="0" applyNumberFormat="1" applyFont="1" applyBorder="1" applyAlignment="1">
      <alignment horizontal="center" vertical="center"/>
    </xf>
    <xf numFmtId="2" fontId="2" fillId="0" borderId="15" xfId="0" applyNumberFormat="1" applyFont="1" applyBorder="1"/>
    <xf numFmtId="167" fontId="1" fillId="0" borderId="37" xfId="1" applyNumberFormat="1" applyFont="1" applyBorder="1"/>
    <xf numFmtId="167" fontId="1" fillId="0" borderId="38" xfId="1" applyNumberFormat="1" applyFont="1" applyBorder="1"/>
    <xf numFmtId="167" fontId="2" fillId="0" borderId="15" xfId="3" applyNumberFormat="1" applyFont="1" applyBorder="1" applyProtection="1"/>
    <xf numFmtId="167" fontId="1" fillId="0" borderId="41" xfId="1" applyNumberFormat="1" applyFont="1" applyBorder="1"/>
    <xf numFmtId="167" fontId="2" fillId="0" borderId="28" xfId="1" applyNumberFormat="1" applyFont="1" applyBorder="1"/>
    <xf numFmtId="2" fontId="2" fillId="0" borderId="16" xfId="0" applyNumberFormat="1" applyFont="1" applyBorder="1"/>
    <xf numFmtId="2" fontId="4" fillId="2" borderId="8" xfId="0" applyNumberFormat="1" applyFont="1" applyFill="1" applyBorder="1" applyAlignment="1">
      <alignment horizontal="right" vertical="center"/>
    </xf>
    <xf numFmtId="2" fontId="4" fillId="2" borderId="23" xfId="0" applyNumberFormat="1" applyFont="1" applyFill="1" applyBorder="1" applyAlignment="1">
      <alignment horizontal="right" vertical="center"/>
    </xf>
    <xf numFmtId="49" fontId="5" fillId="2" borderId="16" xfId="0" applyNumberFormat="1" applyFont="1" applyFill="1" applyBorder="1" applyAlignment="1">
      <alignment horizontal="center" vertical="center"/>
    </xf>
    <xf numFmtId="49" fontId="5" fillId="2" borderId="29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49" fontId="5" fillId="2" borderId="28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right" vertical="center"/>
    </xf>
    <xf numFmtId="2" fontId="5" fillId="2" borderId="29" xfId="0" applyNumberFormat="1" applyFont="1" applyFill="1" applyBorder="1" applyAlignment="1">
      <alignment vertical="center"/>
    </xf>
    <xf numFmtId="2" fontId="5" fillId="2" borderId="28" xfId="0" applyNumberFormat="1" applyFont="1" applyFill="1" applyBorder="1" applyAlignment="1">
      <alignment horizontal="right" vertical="center"/>
    </xf>
    <xf numFmtId="2" fontId="4" fillId="2" borderId="26" xfId="0" applyNumberFormat="1" applyFont="1" applyFill="1" applyBorder="1" applyAlignment="1">
      <alignment horizontal="right" vertical="center"/>
    </xf>
    <xf numFmtId="2" fontId="4" fillId="2" borderId="11" xfId="0" applyNumberFormat="1" applyFont="1" applyFill="1" applyBorder="1" applyAlignment="1">
      <alignment horizontal="right" vertical="center"/>
    </xf>
    <xf numFmtId="2" fontId="4" fillId="2" borderId="14" xfId="0" applyNumberFormat="1" applyFont="1" applyFill="1" applyBorder="1" applyAlignment="1">
      <alignment vertical="center"/>
    </xf>
    <xf numFmtId="2" fontId="4" fillId="2" borderId="30" xfId="0" applyNumberFormat="1" applyFont="1" applyFill="1" applyBorder="1" applyAlignment="1">
      <alignment vertical="center"/>
    </xf>
    <xf numFmtId="2" fontId="5" fillId="2" borderId="15" xfId="0" applyNumberFormat="1" applyFont="1" applyFill="1" applyBorder="1" applyAlignment="1">
      <alignment horizontal="right" vertical="center"/>
    </xf>
    <xf numFmtId="2" fontId="4" fillId="2" borderId="16" xfId="0" applyNumberFormat="1" applyFont="1" applyFill="1" applyBorder="1" applyAlignment="1">
      <alignment vertical="center"/>
    </xf>
    <xf numFmtId="2" fontId="4" fillId="2" borderId="29" xfId="0" applyNumberFormat="1" applyFont="1" applyFill="1" applyBorder="1" applyAlignment="1">
      <alignment vertical="center"/>
    </xf>
    <xf numFmtId="2" fontId="4" fillId="2" borderId="28" xfId="0" applyNumberFormat="1" applyFont="1" applyFill="1" applyBorder="1" applyAlignment="1">
      <alignment horizontal="right" vertical="center"/>
    </xf>
    <xf numFmtId="4" fontId="5" fillId="0" borderId="11" xfId="0" applyNumberFormat="1" applyFont="1" applyBorder="1"/>
    <xf numFmtId="165" fontId="8" fillId="0" borderId="11" xfId="0" applyNumberFormat="1" applyFont="1" applyBorder="1"/>
    <xf numFmtId="0" fontId="0" fillId="2" borderId="0" xfId="0" applyFill="1" applyAlignment="1">
      <alignment horizontal="center"/>
    </xf>
    <xf numFmtId="2" fontId="9" fillId="2" borderId="18" xfId="0" applyNumberFormat="1" applyFont="1" applyFill="1" applyBorder="1" applyAlignment="1">
      <alignment vertical="center"/>
    </xf>
    <xf numFmtId="2" fontId="5" fillId="2" borderId="20" xfId="0" applyNumberFormat="1" applyFont="1" applyFill="1" applyBorder="1" applyAlignment="1">
      <alignment vertical="center"/>
    </xf>
    <xf numFmtId="2" fontId="1" fillId="2" borderId="5" xfId="0" applyNumberFormat="1" applyFont="1" applyFill="1" applyBorder="1"/>
    <xf numFmtId="2" fontId="1" fillId="2" borderId="37" xfId="0" applyNumberFormat="1" applyFont="1" applyFill="1" applyBorder="1"/>
    <xf numFmtId="2" fontId="1" fillId="2" borderId="8" xfId="0" applyNumberFormat="1" applyFont="1" applyFill="1" applyBorder="1"/>
    <xf numFmtId="2" fontId="1" fillId="2" borderId="38" xfId="0" applyNumberFormat="1" applyFont="1" applyFill="1" applyBorder="1"/>
    <xf numFmtId="2" fontId="5" fillId="2" borderId="16" xfId="0" applyNumberFormat="1" applyFont="1" applyFill="1" applyBorder="1" applyAlignment="1">
      <alignment vertical="center"/>
    </xf>
    <xf numFmtId="2" fontId="1" fillId="2" borderId="26" xfId="0" applyNumberFormat="1" applyFont="1" applyFill="1" applyBorder="1"/>
    <xf numFmtId="2" fontId="1" fillId="2" borderId="23" xfId="0" applyNumberFormat="1" applyFont="1" applyFill="1" applyBorder="1"/>
    <xf numFmtId="2" fontId="1" fillId="2" borderId="41" xfId="0" applyNumberFormat="1" applyFont="1" applyFill="1" applyBorder="1"/>
    <xf numFmtId="2" fontId="5" fillId="2" borderId="18" xfId="0" applyNumberFormat="1" applyFont="1" applyFill="1" applyBorder="1" applyAlignment="1">
      <alignment horizontal="right" vertical="center"/>
    </xf>
    <xf numFmtId="2" fontId="5" fillId="2" borderId="29" xfId="0" applyNumberFormat="1" applyFont="1" applyFill="1" applyBorder="1" applyAlignment="1">
      <alignment horizontal="right" vertical="center"/>
    </xf>
    <xf numFmtId="2" fontId="5" fillId="2" borderId="0" xfId="0" applyNumberFormat="1" applyFont="1" applyFill="1" applyAlignment="1">
      <alignment horizontal="right" vertical="center"/>
    </xf>
    <xf numFmtId="2" fontId="5" fillId="2" borderId="30" xfId="0" applyNumberFormat="1" applyFont="1" applyFill="1" applyBorder="1" applyAlignment="1">
      <alignment horizontal="right" vertical="center"/>
    </xf>
    <xf numFmtId="2" fontId="1" fillId="2" borderId="29" xfId="0" applyNumberFormat="1" applyFont="1" applyFill="1" applyBorder="1"/>
    <xf numFmtId="2" fontId="1" fillId="2" borderId="16" xfId="0" applyNumberFormat="1" applyFont="1" applyFill="1" applyBorder="1"/>
    <xf numFmtId="1" fontId="4" fillId="2" borderId="30" xfId="0" applyNumberFormat="1" applyFont="1" applyFill="1" applyBorder="1" applyAlignment="1">
      <alignment horizontal="center" vertical="center"/>
    </xf>
    <xf numFmtId="164" fontId="7" fillId="0" borderId="26" xfId="4" applyNumberFormat="1" applyFont="1" applyBorder="1"/>
    <xf numFmtId="164" fontId="7" fillId="0" borderId="8" xfId="4" applyNumberFormat="1" applyFont="1" applyBorder="1"/>
    <xf numFmtId="164" fontId="8" fillId="0" borderId="8" xfId="4" applyNumberFormat="1" applyFont="1" applyBorder="1"/>
    <xf numFmtId="164" fontId="7" fillId="0" borderId="23" xfId="4" applyNumberFormat="1" applyFont="1" applyBorder="1"/>
    <xf numFmtId="164" fontId="8" fillId="0" borderId="1" xfId="4" applyNumberFormat="1" applyFont="1" applyBorder="1"/>
    <xf numFmtId="164" fontId="7" fillId="0" borderId="28" xfId="4" applyNumberFormat="1" applyFont="1" applyBorder="1"/>
    <xf numFmtId="164" fontId="7" fillId="0" borderId="5" xfId="4" applyNumberFormat="1" applyFont="1" applyBorder="1"/>
    <xf numFmtId="164" fontId="7" fillId="0" borderId="11" xfId="4" applyNumberFormat="1" applyFont="1" applyBorder="1"/>
    <xf numFmtId="168" fontId="0" fillId="0" borderId="0" xfId="0" applyNumberFormat="1"/>
    <xf numFmtId="164" fontId="10" fillId="0" borderId="0" xfId="0" applyNumberFormat="1" applyFont="1"/>
    <xf numFmtId="164" fontId="11" fillId="0" borderId="30" xfId="4" applyNumberFormat="1" applyFont="1" applyBorder="1"/>
    <xf numFmtId="164" fontId="7" fillId="0" borderId="14" xfId="4" applyNumberFormat="1" applyFont="1" applyBorder="1"/>
    <xf numFmtId="2" fontId="9" fillId="0" borderId="16" xfId="0" applyNumberFormat="1" applyFont="1" applyBorder="1" applyAlignment="1">
      <alignment vertical="center"/>
    </xf>
    <xf numFmtId="2" fontId="5" fillId="0" borderId="15" xfId="0" applyNumberFormat="1" applyFont="1" applyBorder="1" applyAlignment="1">
      <alignment vertical="center"/>
    </xf>
    <xf numFmtId="2" fontId="6" fillId="0" borderId="16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0" fontId="2" fillId="0" borderId="1" xfId="0" applyFont="1" applyBorder="1"/>
  </cellXfs>
  <cellStyles count="5">
    <cellStyle name="Excel Built-in Normal" xfId="1" xr:uid="{00000000-0005-0000-0000-000000000000}"/>
    <cellStyle name="Normální" xfId="0" builtinId="0"/>
    <cellStyle name="Normální 2" xfId="2" xr:uid="{2B79D4ED-CDA2-484A-A1D3-DEF1603458AC}"/>
    <cellStyle name="Normální 3" xfId="4" xr:uid="{3277B699-9E26-4D70-ACF5-47A90099D35D}"/>
    <cellStyle name="TableStyleLight1" xfId="3" xr:uid="{7A0E8EEC-A18D-4A3D-80D3-E23494372A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"/>
  <sheetViews>
    <sheetView view="pageBreakPreview" zoomScaleNormal="100" zoomScaleSheetLayoutView="100" workbookViewId="0">
      <selection activeCell="A2" sqref="A2:J2"/>
    </sheetView>
  </sheetViews>
  <sheetFormatPr defaultRowHeight="15" x14ac:dyDescent="0.25"/>
  <cols>
    <col min="1" max="1" width="36" customWidth="1"/>
    <col min="2" max="2" width="11" customWidth="1"/>
    <col min="3" max="3" width="8.7109375" customWidth="1"/>
    <col min="4" max="4" width="14.5703125" customWidth="1"/>
    <col min="5" max="5" width="13.42578125" customWidth="1"/>
    <col min="6" max="6" width="15.7109375" customWidth="1"/>
    <col min="7" max="8" width="17.7109375" customWidth="1"/>
    <col min="9" max="10" width="15.7109375" customWidth="1"/>
    <col min="11" max="1030" width="8.7109375" customWidth="1"/>
  </cols>
  <sheetData>
    <row r="1" spans="1:10" ht="15.75" thickBot="1" x14ac:dyDescent="0.3">
      <c r="C1" s="1"/>
      <c r="D1" s="1"/>
      <c r="E1" s="1"/>
      <c r="F1" s="1"/>
      <c r="G1" s="1"/>
      <c r="H1" s="1"/>
    </row>
    <row r="2" spans="1:10" ht="15.75" thickBot="1" x14ac:dyDescent="0.3">
      <c r="A2" s="261" t="s">
        <v>38</v>
      </c>
      <c r="B2" s="261"/>
      <c r="C2" s="261"/>
      <c r="D2" s="261"/>
      <c r="E2" s="261"/>
      <c r="F2" s="261"/>
      <c r="G2" s="261"/>
      <c r="H2" s="261"/>
      <c r="I2" s="261"/>
      <c r="J2" s="261"/>
    </row>
    <row r="3" spans="1:10" ht="30.75" thickBot="1" x14ac:dyDescent="0.3">
      <c r="A3" s="2" t="s">
        <v>0</v>
      </c>
      <c r="B3" s="3" t="s">
        <v>1</v>
      </c>
      <c r="C3" s="4" t="s">
        <v>2</v>
      </c>
      <c r="D3" s="27" t="s">
        <v>68</v>
      </c>
      <c r="E3" s="27" t="s">
        <v>76</v>
      </c>
      <c r="F3" s="27" t="s">
        <v>67</v>
      </c>
      <c r="G3" s="27" t="s">
        <v>66</v>
      </c>
      <c r="H3" s="27" t="s">
        <v>65</v>
      </c>
      <c r="I3" s="27" t="s">
        <v>59</v>
      </c>
      <c r="J3" s="27" t="s">
        <v>64</v>
      </c>
    </row>
    <row r="4" spans="1:10" x14ac:dyDescent="0.25">
      <c r="A4" s="5" t="s">
        <v>3</v>
      </c>
      <c r="B4" s="6">
        <v>501</v>
      </c>
      <c r="C4" s="7">
        <v>1</v>
      </c>
      <c r="D4" s="150">
        <v>296351</v>
      </c>
      <c r="E4" s="150">
        <v>324636</v>
      </c>
      <c r="F4" s="150">
        <v>419743</v>
      </c>
      <c r="G4" s="150">
        <v>332785</v>
      </c>
      <c r="H4" s="30">
        <v>464433</v>
      </c>
      <c r="I4" s="30">
        <v>713075</v>
      </c>
      <c r="J4" s="30">
        <v>540107</v>
      </c>
    </row>
    <row r="5" spans="1:10" x14ac:dyDescent="0.25">
      <c r="A5" s="8" t="s">
        <v>4</v>
      </c>
      <c r="B5" s="9">
        <v>502</v>
      </c>
      <c r="C5" s="10">
        <v>2</v>
      </c>
      <c r="D5" s="151">
        <v>0</v>
      </c>
      <c r="E5" s="151">
        <v>0</v>
      </c>
      <c r="F5" s="151">
        <v>0</v>
      </c>
      <c r="G5" s="151">
        <v>0</v>
      </c>
      <c r="H5" s="31">
        <v>0</v>
      </c>
      <c r="I5" s="31">
        <v>0</v>
      </c>
      <c r="J5" s="31">
        <v>0</v>
      </c>
    </row>
    <row r="6" spans="1:10" ht="29.25" x14ac:dyDescent="0.25">
      <c r="A6" s="11" t="s">
        <v>5</v>
      </c>
      <c r="B6" s="9">
        <v>503</v>
      </c>
      <c r="C6" s="10">
        <v>3</v>
      </c>
      <c r="D6" s="151">
        <v>301190</v>
      </c>
      <c r="E6" s="151">
        <v>283035</v>
      </c>
      <c r="F6" s="151">
        <v>309881</v>
      </c>
      <c r="G6" s="151">
        <v>291590</v>
      </c>
      <c r="H6" s="31">
        <v>248774</v>
      </c>
      <c r="I6" s="31">
        <v>343905</v>
      </c>
      <c r="J6" s="31">
        <v>338899</v>
      </c>
    </row>
    <row r="7" spans="1:10" x14ac:dyDescent="0.25">
      <c r="A7" s="8" t="s">
        <v>6</v>
      </c>
      <c r="B7" s="9">
        <v>504</v>
      </c>
      <c r="C7" s="10">
        <v>4</v>
      </c>
      <c r="D7" s="151">
        <v>0</v>
      </c>
      <c r="E7" s="151">
        <v>0</v>
      </c>
      <c r="F7" s="151">
        <v>0</v>
      </c>
      <c r="G7" s="151">
        <v>0</v>
      </c>
      <c r="H7" s="31">
        <v>0</v>
      </c>
      <c r="I7" s="31">
        <v>0</v>
      </c>
      <c r="J7" s="31">
        <v>0</v>
      </c>
    </row>
    <row r="8" spans="1:10" x14ac:dyDescent="0.25">
      <c r="A8" s="8" t="s">
        <v>7</v>
      </c>
      <c r="B8" s="9">
        <v>511</v>
      </c>
      <c r="C8" s="10">
        <v>5</v>
      </c>
      <c r="D8" s="151">
        <v>38515</v>
      </c>
      <c r="E8" s="151">
        <v>81632</v>
      </c>
      <c r="F8" s="151">
        <v>21868</v>
      </c>
      <c r="G8" s="151">
        <v>422728</v>
      </c>
      <c r="H8" s="31">
        <v>76288</v>
      </c>
      <c r="I8" s="31">
        <v>55172</v>
      </c>
      <c r="J8" s="31">
        <v>54821</v>
      </c>
    </row>
    <row r="9" spans="1:10" x14ac:dyDescent="0.25">
      <c r="A9" s="8" t="s">
        <v>8</v>
      </c>
      <c r="B9" s="9">
        <v>512</v>
      </c>
      <c r="C9" s="10">
        <v>6</v>
      </c>
      <c r="D9" s="151">
        <v>34230</v>
      </c>
      <c r="E9" s="151">
        <v>30541</v>
      </c>
      <c r="F9" s="151">
        <v>26516</v>
      </c>
      <c r="G9" s="151">
        <v>11551</v>
      </c>
      <c r="H9" s="31">
        <v>9549</v>
      </c>
      <c r="I9" s="31">
        <v>13497</v>
      </c>
      <c r="J9" s="31">
        <v>15018</v>
      </c>
    </row>
    <row r="10" spans="1:10" x14ac:dyDescent="0.25">
      <c r="A10" s="8" t="s">
        <v>9</v>
      </c>
      <c r="B10" s="9">
        <v>513</v>
      </c>
      <c r="C10" s="10">
        <v>7</v>
      </c>
      <c r="D10" s="151">
        <v>1539</v>
      </c>
      <c r="E10" s="151">
        <v>2422</v>
      </c>
      <c r="F10" s="151">
        <v>3615</v>
      </c>
      <c r="G10" s="151">
        <v>4953</v>
      </c>
      <c r="H10" s="31">
        <v>0</v>
      </c>
      <c r="I10" s="31">
        <v>1356</v>
      </c>
      <c r="J10" s="31">
        <v>25259</v>
      </c>
    </row>
    <row r="11" spans="1:10" x14ac:dyDescent="0.25">
      <c r="A11" s="8" t="s">
        <v>10</v>
      </c>
      <c r="B11" s="9">
        <v>518</v>
      </c>
      <c r="C11" s="10">
        <v>8</v>
      </c>
      <c r="D11" s="151">
        <v>736352</v>
      </c>
      <c r="E11" s="151">
        <v>787404</v>
      </c>
      <c r="F11" s="151">
        <v>865045</v>
      </c>
      <c r="G11" s="151">
        <v>522410</v>
      </c>
      <c r="H11" s="31">
        <v>357139</v>
      </c>
      <c r="I11" s="31">
        <v>800225</v>
      </c>
      <c r="J11" s="31">
        <v>1065265</v>
      </c>
    </row>
    <row r="12" spans="1:10" x14ac:dyDescent="0.25">
      <c r="A12" s="8" t="s">
        <v>11</v>
      </c>
      <c r="B12" s="9">
        <v>521</v>
      </c>
      <c r="C12" s="10">
        <v>9</v>
      </c>
      <c r="D12" s="151">
        <v>2105945</v>
      </c>
      <c r="E12" s="151">
        <v>2505625</v>
      </c>
      <c r="F12" s="151">
        <v>3011169</v>
      </c>
      <c r="G12" s="151">
        <v>3076497</v>
      </c>
      <c r="H12" s="31">
        <v>3560929</v>
      </c>
      <c r="I12" s="31">
        <v>4291339</v>
      </c>
      <c r="J12" s="31">
        <v>4204106</v>
      </c>
    </row>
    <row r="13" spans="1:10" x14ac:dyDescent="0.25">
      <c r="A13" s="8" t="s">
        <v>12</v>
      </c>
      <c r="B13" s="9">
        <v>524</v>
      </c>
      <c r="C13" s="10">
        <v>10</v>
      </c>
      <c r="D13" s="151">
        <v>601498</v>
      </c>
      <c r="E13" s="151">
        <v>699086</v>
      </c>
      <c r="F13" s="151">
        <v>831818</v>
      </c>
      <c r="G13" s="151">
        <v>931520</v>
      </c>
      <c r="H13" s="31">
        <v>1049891</v>
      </c>
      <c r="I13" s="31">
        <v>1189054</v>
      </c>
      <c r="J13" s="31">
        <v>1139180</v>
      </c>
    </row>
    <row r="14" spans="1:10" x14ac:dyDescent="0.25">
      <c r="A14" s="8" t="s">
        <v>13</v>
      </c>
      <c r="B14" s="9">
        <v>525</v>
      </c>
      <c r="C14" s="10">
        <v>11</v>
      </c>
      <c r="D14" s="151">
        <v>7258</v>
      </c>
      <c r="E14" s="151">
        <v>8356</v>
      </c>
      <c r="F14" s="151">
        <v>9824</v>
      </c>
      <c r="G14" s="151">
        <v>11137</v>
      </c>
      <c r="H14" s="31">
        <v>12595</v>
      </c>
      <c r="I14" s="31">
        <v>14479</v>
      </c>
      <c r="J14" s="31">
        <v>14347</v>
      </c>
    </row>
    <row r="15" spans="1:10" x14ac:dyDescent="0.25">
      <c r="A15" s="8" t="s">
        <v>14</v>
      </c>
      <c r="B15" s="9">
        <v>527</v>
      </c>
      <c r="C15" s="10">
        <v>12</v>
      </c>
      <c r="D15" s="151">
        <v>41860</v>
      </c>
      <c r="E15" s="151">
        <v>46609</v>
      </c>
      <c r="F15" s="151">
        <v>52410</v>
      </c>
      <c r="G15" s="151">
        <v>56094</v>
      </c>
      <c r="H15" s="31">
        <v>66120</v>
      </c>
      <c r="I15" s="31">
        <v>71081</v>
      </c>
      <c r="J15" s="31">
        <v>69273</v>
      </c>
    </row>
    <row r="16" spans="1:10" x14ac:dyDescent="0.25">
      <c r="A16" s="8" t="s">
        <v>15</v>
      </c>
      <c r="B16" s="9">
        <v>528</v>
      </c>
      <c r="C16" s="10">
        <v>13</v>
      </c>
      <c r="D16" s="151">
        <v>0</v>
      </c>
      <c r="E16" s="151">
        <v>0</v>
      </c>
      <c r="F16" s="151">
        <v>0</v>
      </c>
      <c r="G16" s="151">
        <v>0</v>
      </c>
      <c r="H16" s="31">
        <v>0</v>
      </c>
      <c r="I16" s="31">
        <v>0</v>
      </c>
      <c r="J16" s="31">
        <v>0</v>
      </c>
    </row>
    <row r="17" spans="1:10" x14ac:dyDescent="0.25">
      <c r="A17" s="11" t="s">
        <v>16</v>
      </c>
      <c r="B17" s="9"/>
      <c r="C17" s="10">
        <v>14</v>
      </c>
      <c r="D17" s="151">
        <v>1231</v>
      </c>
      <c r="E17" s="151">
        <v>1102</v>
      </c>
      <c r="F17" s="151">
        <v>10354</v>
      </c>
      <c r="G17" s="151">
        <v>1325</v>
      </c>
      <c r="H17" s="31">
        <v>1429</v>
      </c>
      <c r="I17" s="31">
        <v>3779</v>
      </c>
      <c r="J17" s="31">
        <v>950</v>
      </c>
    </row>
    <row r="18" spans="1:10" x14ac:dyDescent="0.25">
      <c r="A18" s="8" t="s">
        <v>17</v>
      </c>
      <c r="B18" s="9">
        <v>548</v>
      </c>
      <c r="C18" s="10">
        <v>15</v>
      </c>
      <c r="D18" s="151">
        <v>18376</v>
      </c>
      <c r="E18" s="151">
        <v>17877</v>
      </c>
      <c r="F18" s="151">
        <v>18927</v>
      </c>
      <c r="G18" s="151">
        <v>55749</v>
      </c>
      <c r="H18" s="31">
        <v>85329</v>
      </c>
      <c r="I18" s="31">
        <v>66184</v>
      </c>
      <c r="J18" s="31">
        <v>43407</v>
      </c>
    </row>
    <row r="19" spans="1:10" x14ac:dyDescent="0.25">
      <c r="A19" s="8" t="s">
        <v>18</v>
      </c>
      <c r="B19" s="9">
        <v>551</v>
      </c>
      <c r="C19" s="10">
        <v>16</v>
      </c>
      <c r="D19" s="151">
        <v>148321</v>
      </c>
      <c r="E19" s="151">
        <v>152951</v>
      </c>
      <c r="F19" s="151">
        <v>152951</v>
      </c>
      <c r="G19" s="151">
        <v>152951</v>
      </c>
      <c r="H19" s="31">
        <v>152951</v>
      </c>
      <c r="I19" s="31">
        <v>140201</v>
      </c>
      <c r="J19" s="31">
        <v>140165</v>
      </c>
    </row>
    <row r="20" spans="1:10" ht="29.25" x14ac:dyDescent="0.25">
      <c r="A20" s="11" t="s">
        <v>19</v>
      </c>
      <c r="B20" s="9">
        <v>558</v>
      </c>
      <c r="C20" s="10">
        <v>17</v>
      </c>
      <c r="D20" s="151">
        <v>35595</v>
      </c>
      <c r="E20" s="151">
        <v>71224</v>
      </c>
      <c r="F20" s="151">
        <v>26771</v>
      </c>
      <c r="G20" s="151">
        <v>159757</v>
      </c>
      <c r="H20" s="31">
        <v>205699</v>
      </c>
      <c r="I20" s="31">
        <v>344740</v>
      </c>
      <c r="J20" s="31">
        <v>305892</v>
      </c>
    </row>
    <row r="21" spans="1:10" ht="30" x14ac:dyDescent="0.25">
      <c r="A21" s="12" t="s">
        <v>20</v>
      </c>
      <c r="B21" s="13"/>
      <c r="C21" s="14">
        <v>18</v>
      </c>
      <c r="D21" s="152">
        <v>4368261</v>
      </c>
      <c r="E21" s="152">
        <v>5012500</v>
      </c>
      <c r="F21" s="152">
        <v>5760891</v>
      </c>
      <c r="G21" s="152">
        <v>6031137</v>
      </c>
      <c r="H21" s="32">
        <v>6291126</v>
      </c>
      <c r="I21" s="32">
        <v>8048087</v>
      </c>
      <c r="J21" s="32">
        <v>7956689</v>
      </c>
    </row>
    <row r="22" spans="1:10" x14ac:dyDescent="0.25">
      <c r="A22" s="11" t="s">
        <v>21</v>
      </c>
      <c r="B22" s="9">
        <v>601</v>
      </c>
      <c r="C22" s="10">
        <v>19</v>
      </c>
      <c r="D22" s="151">
        <v>0</v>
      </c>
      <c r="E22" s="151">
        <v>0</v>
      </c>
      <c r="F22" s="151">
        <v>0</v>
      </c>
      <c r="G22" s="151">
        <v>0</v>
      </c>
      <c r="H22" s="31">
        <v>0</v>
      </c>
      <c r="I22" s="31">
        <v>0</v>
      </c>
      <c r="J22" s="31">
        <v>0</v>
      </c>
    </row>
    <row r="23" spans="1:10" x14ac:dyDescent="0.25">
      <c r="A23" s="11" t="s">
        <v>22</v>
      </c>
      <c r="B23" s="9">
        <v>602</v>
      </c>
      <c r="C23" s="10">
        <v>20</v>
      </c>
      <c r="D23" s="151">
        <v>1215530</v>
      </c>
      <c r="E23" s="151">
        <v>1299087</v>
      </c>
      <c r="F23" s="151">
        <v>1357382</v>
      </c>
      <c r="G23" s="151">
        <v>757169</v>
      </c>
      <c r="H23" s="31">
        <v>689919</v>
      </c>
      <c r="I23" s="31">
        <v>1889612</v>
      </c>
      <c r="J23" s="31">
        <v>1896677</v>
      </c>
    </row>
    <row r="24" spans="1:10" x14ac:dyDescent="0.25">
      <c r="A24" s="11" t="s">
        <v>23</v>
      </c>
      <c r="B24" s="9">
        <v>603</v>
      </c>
      <c r="C24" s="10">
        <v>21</v>
      </c>
      <c r="D24" s="151">
        <v>60815</v>
      </c>
      <c r="E24" s="151">
        <v>95058</v>
      </c>
      <c r="F24" s="151">
        <v>92395</v>
      </c>
      <c r="G24" s="151">
        <v>41210</v>
      </c>
      <c r="H24" s="31">
        <v>0</v>
      </c>
      <c r="I24" s="31">
        <v>0</v>
      </c>
      <c r="J24" s="31">
        <v>0</v>
      </c>
    </row>
    <row r="25" spans="1:10" x14ac:dyDescent="0.25">
      <c r="A25" s="11" t="s">
        <v>24</v>
      </c>
      <c r="B25" s="9">
        <v>604</v>
      </c>
      <c r="C25" s="10">
        <v>22</v>
      </c>
      <c r="D25" s="151"/>
      <c r="E25" s="151">
        <v>0</v>
      </c>
      <c r="F25" s="151">
        <v>0</v>
      </c>
      <c r="G25" s="151">
        <v>0</v>
      </c>
      <c r="H25" s="31">
        <v>0</v>
      </c>
      <c r="I25" s="31">
        <v>0</v>
      </c>
      <c r="J25" s="31">
        <v>0</v>
      </c>
    </row>
    <row r="26" spans="1:10" x14ac:dyDescent="0.25">
      <c r="A26" s="11" t="s">
        <v>25</v>
      </c>
      <c r="B26" s="9">
        <v>609</v>
      </c>
      <c r="C26" s="10">
        <v>23</v>
      </c>
      <c r="D26" s="151">
        <v>0</v>
      </c>
      <c r="E26" s="151">
        <v>0</v>
      </c>
      <c r="F26" s="151">
        <v>0</v>
      </c>
      <c r="G26" s="151">
        <v>0</v>
      </c>
      <c r="H26" s="31">
        <v>0</v>
      </c>
      <c r="I26" s="31">
        <v>0</v>
      </c>
      <c r="J26" s="31">
        <v>0</v>
      </c>
    </row>
    <row r="27" spans="1:10" x14ac:dyDescent="0.25">
      <c r="A27" s="11" t="s">
        <v>26</v>
      </c>
      <c r="B27" s="9">
        <v>644</v>
      </c>
      <c r="C27" s="10">
        <v>24</v>
      </c>
      <c r="D27" s="151">
        <v>0</v>
      </c>
      <c r="E27" s="151">
        <v>0</v>
      </c>
      <c r="F27" s="151">
        <v>280</v>
      </c>
      <c r="G27" s="151">
        <v>0</v>
      </c>
      <c r="H27" s="31">
        <v>1670</v>
      </c>
      <c r="I27" s="31">
        <v>0</v>
      </c>
      <c r="J27" s="31">
        <v>2140</v>
      </c>
    </row>
    <row r="28" spans="1:10" x14ac:dyDescent="0.25">
      <c r="A28" s="11" t="s">
        <v>27</v>
      </c>
      <c r="B28" s="9">
        <v>663</v>
      </c>
      <c r="C28" s="10">
        <v>25</v>
      </c>
      <c r="D28" s="151">
        <v>0</v>
      </c>
      <c r="E28" s="151">
        <v>0</v>
      </c>
      <c r="F28" s="151">
        <v>0</v>
      </c>
      <c r="G28" s="151">
        <v>0</v>
      </c>
      <c r="H28" s="31">
        <v>0</v>
      </c>
      <c r="I28" s="31">
        <v>0</v>
      </c>
      <c r="J28" s="31">
        <v>0</v>
      </c>
    </row>
    <row r="29" spans="1:10" x14ac:dyDescent="0.25">
      <c r="A29" s="11" t="s">
        <v>28</v>
      </c>
      <c r="B29" s="9">
        <v>648</v>
      </c>
      <c r="C29" s="10">
        <v>26</v>
      </c>
      <c r="D29" s="151">
        <v>0</v>
      </c>
      <c r="E29" s="151">
        <v>0</v>
      </c>
      <c r="F29" s="151">
        <v>0</v>
      </c>
      <c r="G29" s="151">
        <v>0</v>
      </c>
      <c r="H29" s="31">
        <v>0</v>
      </c>
      <c r="I29" s="31">
        <v>0</v>
      </c>
      <c r="J29" s="31">
        <v>0</v>
      </c>
    </row>
    <row r="30" spans="1:10" x14ac:dyDescent="0.25">
      <c r="A30" s="11" t="s">
        <v>29</v>
      </c>
      <c r="B30" s="9">
        <v>649</v>
      </c>
      <c r="C30" s="10">
        <v>27</v>
      </c>
      <c r="D30" s="151">
        <v>122324</v>
      </c>
      <c r="E30" s="151">
        <v>152443</v>
      </c>
      <c r="F30" s="151">
        <v>170329</v>
      </c>
      <c r="G30" s="151">
        <v>80559</v>
      </c>
      <c r="H30" s="31">
        <v>179710</v>
      </c>
      <c r="I30" s="31">
        <v>307200</v>
      </c>
      <c r="J30" s="31">
        <v>471105</v>
      </c>
    </row>
    <row r="31" spans="1:10" x14ac:dyDescent="0.25">
      <c r="A31" s="11" t="s">
        <v>30</v>
      </c>
      <c r="B31" s="9" t="s">
        <v>31</v>
      </c>
      <c r="C31" s="10">
        <v>28</v>
      </c>
      <c r="D31" s="151">
        <v>0</v>
      </c>
      <c r="E31" s="151">
        <v>0</v>
      </c>
      <c r="F31" s="151">
        <v>0</v>
      </c>
      <c r="G31" s="151">
        <v>0</v>
      </c>
      <c r="H31" s="31">
        <v>0</v>
      </c>
      <c r="I31" s="31">
        <v>0</v>
      </c>
      <c r="J31" s="31">
        <v>0</v>
      </c>
    </row>
    <row r="32" spans="1:10" x14ac:dyDescent="0.25">
      <c r="A32" s="11" t="s">
        <v>32</v>
      </c>
      <c r="B32" s="9">
        <v>662</v>
      </c>
      <c r="C32" s="10">
        <v>29</v>
      </c>
      <c r="D32" s="151">
        <v>0</v>
      </c>
      <c r="E32" s="151">
        <v>0</v>
      </c>
      <c r="F32" s="151">
        <v>0</v>
      </c>
      <c r="G32" s="151">
        <v>0</v>
      </c>
      <c r="H32" s="31">
        <v>0</v>
      </c>
      <c r="I32" s="31">
        <v>0</v>
      </c>
      <c r="J32" s="31">
        <v>0</v>
      </c>
    </row>
    <row r="33" spans="1:10" ht="30" thickBot="1" x14ac:dyDescent="0.3">
      <c r="A33" s="54" t="s">
        <v>33</v>
      </c>
      <c r="B33" s="55">
        <v>672</v>
      </c>
      <c r="C33" s="56">
        <v>30</v>
      </c>
      <c r="D33" s="151">
        <v>2981169</v>
      </c>
      <c r="E33" s="151">
        <v>3454642</v>
      </c>
      <c r="F33" s="178">
        <v>4159080</v>
      </c>
      <c r="G33" s="178">
        <v>5111692</v>
      </c>
      <c r="H33" s="57">
        <v>5585509</v>
      </c>
      <c r="I33" s="57">
        <v>6033053</v>
      </c>
      <c r="J33" s="57">
        <v>5543522</v>
      </c>
    </row>
    <row r="34" spans="1:10" ht="30.75" thickBot="1" x14ac:dyDescent="0.3">
      <c r="A34" s="63" t="s">
        <v>34</v>
      </c>
      <c r="B34" s="3"/>
      <c r="C34" s="4">
        <v>31</v>
      </c>
      <c r="D34" s="152">
        <v>4379838</v>
      </c>
      <c r="E34" s="152">
        <v>5001230</v>
      </c>
      <c r="F34" s="179">
        <v>5779466</v>
      </c>
      <c r="G34" s="179">
        <v>5990630</v>
      </c>
      <c r="H34" s="64">
        <v>6456808</v>
      </c>
      <c r="I34" s="64">
        <v>8229865</v>
      </c>
      <c r="J34" s="64">
        <v>7913444</v>
      </c>
    </row>
    <row r="35" spans="1:10" ht="30.75" thickBot="1" x14ac:dyDescent="0.3">
      <c r="A35" s="59" t="s">
        <v>35</v>
      </c>
      <c r="B35" s="60"/>
      <c r="C35" s="61">
        <v>32</v>
      </c>
      <c r="D35" s="151">
        <v>11577</v>
      </c>
      <c r="E35" s="151">
        <v>-11270</v>
      </c>
      <c r="F35" s="180">
        <v>18575</v>
      </c>
      <c r="G35" s="180">
        <v>-40507</v>
      </c>
      <c r="H35" s="62">
        <v>165682</v>
      </c>
      <c r="I35" s="62">
        <v>181778</v>
      </c>
      <c r="J35" s="62">
        <v>43245</v>
      </c>
    </row>
    <row r="36" spans="1:10" x14ac:dyDescent="0.25">
      <c r="A36" s="58" t="s">
        <v>36</v>
      </c>
      <c r="B36" s="6">
        <v>591</v>
      </c>
      <c r="C36" s="7">
        <v>33</v>
      </c>
      <c r="D36" s="151">
        <v>0</v>
      </c>
      <c r="E36" s="151">
        <v>0</v>
      </c>
      <c r="F36" s="150">
        <v>0</v>
      </c>
      <c r="G36" s="150">
        <v>0</v>
      </c>
      <c r="H36" s="30">
        <v>0</v>
      </c>
      <c r="I36" s="30">
        <v>0</v>
      </c>
      <c r="J36" s="30">
        <v>0</v>
      </c>
    </row>
    <row r="37" spans="1:10" ht="30" thickBot="1" x14ac:dyDescent="0.3">
      <c r="A37" s="15" t="s">
        <v>37</v>
      </c>
      <c r="B37" s="16"/>
      <c r="C37" s="17">
        <v>34</v>
      </c>
      <c r="D37" s="153">
        <v>11577</v>
      </c>
      <c r="E37" s="153">
        <v>-11270</v>
      </c>
      <c r="F37" s="153">
        <v>18575</v>
      </c>
      <c r="G37" s="153">
        <v>-40507</v>
      </c>
      <c r="H37" s="33">
        <v>165682</v>
      </c>
      <c r="I37" s="33">
        <v>181778</v>
      </c>
      <c r="J37" s="33">
        <v>43245</v>
      </c>
    </row>
    <row r="38" spans="1:10" x14ac:dyDescent="0.25">
      <c r="A38" s="18"/>
    </row>
    <row r="39" spans="1:10" x14ac:dyDescent="0.25">
      <c r="A39" s="18"/>
    </row>
  </sheetData>
  <mergeCells count="1">
    <mergeCell ref="A2:J2"/>
  </mergeCells>
  <pageMargins left="0.70866141732283472" right="0.70866141732283472" top="0.78740157480314965" bottom="0.78740157480314965" header="0.51181102362204722" footer="0.51181102362204722"/>
  <pageSetup paperSize="9" scale="73" firstPageNumber="0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3"/>
  <sheetViews>
    <sheetView view="pageBreakPreview" zoomScaleNormal="100" zoomScaleSheetLayoutView="100" workbookViewId="0">
      <selection activeCell="A2" sqref="A2:J3"/>
    </sheetView>
  </sheetViews>
  <sheetFormatPr defaultRowHeight="15" x14ac:dyDescent="0.25"/>
  <cols>
    <col min="1" max="1" width="41" customWidth="1"/>
    <col min="2" max="3" width="8.7109375" customWidth="1"/>
    <col min="4" max="4" width="17.42578125" customWidth="1"/>
    <col min="5" max="5" width="17.5703125" customWidth="1"/>
    <col min="6" max="6" width="18.5703125" customWidth="1"/>
    <col min="7" max="7" width="17.85546875" customWidth="1"/>
    <col min="8" max="8" width="18" customWidth="1"/>
    <col min="9" max="10" width="15.85546875" customWidth="1"/>
    <col min="11" max="1030" width="8.7109375" customWidth="1"/>
  </cols>
  <sheetData>
    <row r="1" spans="1:10" ht="15.75" thickBot="1" x14ac:dyDescent="0.3">
      <c r="C1" s="1"/>
      <c r="D1" s="1"/>
      <c r="E1" s="1"/>
      <c r="F1" s="1"/>
      <c r="G1" s="1"/>
      <c r="H1" s="1"/>
    </row>
    <row r="2" spans="1:10" x14ac:dyDescent="0.25">
      <c r="A2" s="48" t="s">
        <v>48</v>
      </c>
      <c r="B2" s="49"/>
      <c r="C2" s="49"/>
      <c r="D2" s="49"/>
      <c r="E2" s="49"/>
      <c r="F2" s="49"/>
      <c r="G2" s="49"/>
      <c r="H2" s="49"/>
      <c r="I2" s="38"/>
      <c r="J2" s="259"/>
    </row>
    <row r="3" spans="1:10" ht="15.75" thickBot="1" x14ac:dyDescent="0.3">
      <c r="A3" s="50" t="s">
        <v>56</v>
      </c>
      <c r="B3" s="51" t="s">
        <v>57</v>
      </c>
      <c r="C3" s="52"/>
      <c r="D3" s="52"/>
      <c r="E3" s="52"/>
      <c r="F3" s="52"/>
      <c r="G3" s="52"/>
      <c r="H3" s="52"/>
      <c r="I3" s="40"/>
      <c r="J3" s="260"/>
    </row>
    <row r="4" spans="1:10" x14ac:dyDescent="0.25">
      <c r="A4" s="48" t="s">
        <v>0</v>
      </c>
      <c r="B4" s="70" t="s">
        <v>1</v>
      </c>
      <c r="C4" s="78" t="s">
        <v>2</v>
      </c>
      <c r="D4" s="70" t="s">
        <v>43</v>
      </c>
      <c r="E4" s="70" t="s">
        <v>43</v>
      </c>
      <c r="F4" s="70" t="s">
        <v>43</v>
      </c>
      <c r="G4" s="70" t="s">
        <v>43</v>
      </c>
      <c r="H4" s="70" t="s">
        <v>43</v>
      </c>
      <c r="I4" s="70" t="s">
        <v>43</v>
      </c>
      <c r="J4" s="70" t="s">
        <v>43</v>
      </c>
    </row>
    <row r="5" spans="1:10" ht="15.75" thickBot="1" x14ac:dyDescent="0.3">
      <c r="A5" s="65"/>
      <c r="B5" s="71"/>
      <c r="C5" s="40"/>
      <c r="D5" s="88" t="s">
        <v>75</v>
      </c>
      <c r="E5" s="88" t="s">
        <v>73</v>
      </c>
      <c r="F5" s="88" t="s">
        <v>74</v>
      </c>
      <c r="G5" s="88" t="s">
        <v>72</v>
      </c>
      <c r="H5" s="88" t="s">
        <v>71</v>
      </c>
      <c r="I5" s="88" t="s">
        <v>58</v>
      </c>
      <c r="J5" s="88" t="s">
        <v>70</v>
      </c>
    </row>
    <row r="6" spans="1:10" x14ac:dyDescent="0.25">
      <c r="A6" s="66" t="s">
        <v>3</v>
      </c>
      <c r="B6" s="72">
        <v>501</v>
      </c>
      <c r="C6" s="79">
        <v>1</v>
      </c>
      <c r="D6" s="162">
        <v>794</v>
      </c>
      <c r="E6" s="162">
        <v>875</v>
      </c>
      <c r="F6" s="162">
        <v>830</v>
      </c>
      <c r="G6" s="154">
        <v>601.51856000000009</v>
      </c>
      <c r="H6" s="89">
        <v>653.16270999999995</v>
      </c>
      <c r="I6" s="89">
        <v>792.27</v>
      </c>
      <c r="J6" s="89">
        <v>884.04</v>
      </c>
    </row>
    <row r="7" spans="1:10" x14ac:dyDescent="0.25">
      <c r="A7" s="67" t="s">
        <v>4</v>
      </c>
      <c r="B7" s="73">
        <v>502</v>
      </c>
      <c r="C7" s="80">
        <v>2</v>
      </c>
      <c r="D7" s="163">
        <v>527</v>
      </c>
      <c r="E7" s="163">
        <v>361</v>
      </c>
      <c r="F7" s="163">
        <v>366</v>
      </c>
      <c r="G7" s="154">
        <v>445.69817999999998</v>
      </c>
      <c r="H7" s="90">
        <v>410.91685999999999</v>
      </c>
      <c r="I7" s="90">
        <v>695.89</v>
      </c>
      <c r="J7" s="90">
        <v>510.38</v>
      </c>
    </row>
    <row r="8" spans="1:10" x14ac:dyDescent="0.25">
      <c r="A8" s="67" t="s">
        <v>5</v>
      </c>
      <c r="B8" s="73">
        <v>503</v>
      </c>
      <c r="C8" s="80">
        <v>3</v>
      </c>
      <c r="D8" s="163">
        <v>0</v>
      </c>
      <c r="E8" s="163">
        <v>0</v>
      </c>
      <c r="F8" s="163">
        <v>0</v>
      </c>
      <c r="G8" s="154">
        <v>0</v>
      </c>
      <c r="H8" s="90">
        <v>0</v>
      </c>
      <c r="I8" s="90">
        <v>0</v>
      </c>
      <c r="J8" s="90">
        <v>0</v>
      </c>
    </row>
    <row r="9" spans="1:10" x14ac:dyDescent="0.25">
      <c r="A9" s="67" t="s">
        <v>6</v>
      </c>
      <c r="B9" s="73">
        <v>504</v>
      </c>
      <c r="C9" s="80">
        <v>4</v>
      </c>
      <c r="D9" s="163">
        <v>0</v>
      </c>
      <c r="E9" s="163">
        <v>0</v>
      </c>
      <c r="F9" s="163">
        <v>0</v>
      </c>
      <c r="G9" s="154">
        <v>0</v>
      </c>
      <c r="H9" s="90">
        <v>0</v>
      </c>
      <c r="I9" s="90">
        <v>0</v>
      </c>
      <c r="J9" s="90">
        <v>0</v>
      </c>
    </row>
    <row r="10" spans="1:10" x14ac:dyDescent="0.25">
      <c r="A10" s="67" t="s">
        <v>7</v>
      </c>
      <c r="B10" s="73">
        <v>511</v>
      </c>
      <c r="C10" s="80">
        <v>5</v>
      </c>
      <c r="D10" s="163">
        <v>245</v>
      </c>
      <c r="E10" s="163">
        <v>170</v>
      </c>
      <c r="F10" s="163">
        <v>268</v>
      </c>
      <c r="G10" s="154">
        <v>49.129800000000003</v>
      </c>
      <c r="H10" s="90">
        <v>259.30365999999998</v>
      </c>
      <c r="I10" s="90">
        <v>91.59</v>
      </c>
      <c r="J10" s="90">
        <v>55.38</v>
      </c>
    </row>
    <row r="11" spans="1:10" x14ac:dyDescent="0.25">
      <c r="A11" s="67" t="s">
        <v>8</v>
      </c>
      <c r="B11" s="73">
        <v>512</v>
      </c>
      <c r="C11" s="80">
        <v>6</v>
      </c>
      <c r="D11" s="163">
        <v>2</v>
      </c>
      <c r="E11" s="163">
        <v>3</v>
      </c>
      <c r="F11" s="163">
        <v>2</v>
      </c>
      <c r="G11" s="154">
        <v>0.32200000000000001</v>
      </c>
      <c r="H11" s="90">
        <v>0.161</v>
      </c>
      <c r="I11" s="90">
        <v>0.51</v>
      </c>
      <c r="J11" s="90">
        <v>1.83</v>
      </c>
    </row>
    <row r="12" spans="1:10" x14ac:dyDescent="0.25">
      <c r="A12" s="67" t="s">
        <v>9</v>
      </c>
      <c r="B12" s="73">
        <v>513</v>
      </c>
      <c r="C12" s="80">
        <v>7</v>
      </c>
      <c r="D12" s="163">
        <v>0</v>
      </c>
      <c r="E12" s="163">
        <v>0</v>
      </c>
      <c r="F12" s="163">
        <v>0</v>
      </c>
      <c r="G12" s="154">
        <v>0</v>
      </c>
      <c r="H12" s="90">
        <v>0</v>
      </c>
      <c r="I12" s="90">
        <v>0</v>
      </c>
      <c r="J12" s="90">
        <v>0</v>
      </c>
    </row>
    <row r="13" spans="1:10" x14ac:dyDescent="0.25">
      <c r="A13" s="67" t="s">
        <v>10</v>
      </c>
      <c r="B13" s="73">
        <v>518</v>
      </c>
      <c r="C13" s="80">
        <v>8</v>
      </c>
      <c r="D13" s="163">
        <v>203</v>
      </c>
      <c r="E13" s="163">
        <v>163</v>
      </c>
      <c r="F13" s="163">
        <v>217</v>
      </c>
      <c r="G13" s="154">
        <v>225.4615</v>
      </c>
      <c r="H13" s="90">
        <v>181.65745000000001</v>
      </c>
      <c r="I13" s="90">
        <v>177.54</v>
      </c>
      <c r="J13" s="90">
        <v>257.82</v>
      </c>
    </row>
    <row r="14" spans="1:10" x14ac:dyDescent="0.25">
      <c r="A14" s="67" t="s">
        <v>11</v>
      </c>
      <c r="B14" s="73">
        <v>521</v>
      </c>
      <c r="C14" s="80">
        <v>9</v>
      </c>
      <c r="D14" s="163">
        <v>3985</v>
      </c>
      <c r="E14" s="163">
        <v>4450</v>
      </c>
      <c r="F14" s="163">
        <v>5478</v>
      </c>
      <c r="G14" s="154">
        <v>6558.88</v>
      </c>
      <c r="H14" s="90">
        <v>6979.2240000000002</v>
      </c>
      <c r="I14" s="90">
        <v>7257.48</v>
      </c>
      <c r="J14" s="90">
        <v>7818.58</v>
      </c>
    </row>
    <row r="15" spans="1:10" x14ac:dyDescent="0.25">
      <c r="A15" s="67" t="s">
        <v>12</v>
      </c>
      <c r="B15" s="73">
        <v>524</v>
      </c>
      <c r="C15" s="80">
        <v>10</v>
      </c>
      <c r="D15" s="163">
        <v>1334</v>
      </c>
      <c r="E15" s="163">
        <v>1488</v>
      </c>
      <c r="F15" s="163">
        <v>1823</v>
      </c>
      <c r="G15" s="154">
        <v>2181.9960000000001</v>
      </c>
      <c r="H15" s="90">
        <v>2291.7579999999998</v>
      </c>
      <c r="I15" s="90">
        <v>2380.08</v>
      </c>
      <c r="J15" s="90">
        <v>2592.0300000000002</v>
      </c>
    </row>
    <row r="16" spans="1:10" x14ac:dyDescent="0.25">
      <c r="A16" s="67" t="s">
        <v>13</v>
      </c>
      <c r="B16" s="73">
        <v>525</v>
      </c>
      <c r="C16" s="80">
        <v>11</v>
      </c>
      <c r="D16" s="163">
        <v>17</v>
      </c>
      <c r="E16" s="163">
        <v>18</v>
      </c>
      <c r="F16" s="163">
        <v>23</v>
      </c>
      <c r="G16" s="154">
        <v>27.11</v>
      </c>
      <c r="H16" s="90">
        <v>28.474</v>
      </c>
      <c r="I16" s="90">
        <v>29.58</v>
      </c>
      <c r="J16" s="90">
        <v>32.21</v>
      </c>
    </row>
    <row r="17" spans="1:10" x14ac:dyDescent="0.25">
      <c r="A17" s="67" t="s">
        <v>14</v>
      </c>
      <c r="B17" s="73">
        <v>527</v>
      </c>
      <c r="C17" s="80">
        <v>12</v>
      </c>
      <c r="D17" s="163">
        <v>77</v>
      </c>
      <c r="E17" s="163">
        <v>88</v>
      </c>
      <c r="F17" s="163">
        <v>109</v>
      </c>
      <c r="G17" s="154">
        <v>139.5609</v>
      </c>
      <c r="H17" s="90">
        <v>164.11255</v>
      </c>
      <c r="I17" s="90">
        <v>143.75</v>
      </c>
      <c r="J17" s="90">
        <v>155.15</v>
      </c>
    </row>
    <row r="18" spans="1:10" x14ac:dyDescent="0.25">
      <c r="A18" s="67" t="s">
        <v>15</v>
      </c>
      <c r="B18" s="73">
        <v>528</v>
      </c>
      <c r="C18" s="80">
        <v>13</v>
      </c>
      <c r="D18" s="163">
        <v>0</v>
      </c>
      <c r="E18" s="163">
        <v>0</v>
      </c>
      <c r="F18" s="163">
        <v>0</v>
      </c>
      <c r="G18" s="154">
        <v>0</v>
      </c>
      <c r="H18" s="90">
        <v>0</v>
      </c>
      <c r="I18" s="90">
        <v>0</v>
      </c>
      <c r="J18" s="90">
        <v>0</v>
      </c>
    </row>
    <row r="19" spans="1:10" x14ac:dyDescent="0.25">
      <c r="A19" s="67" t="s">
        <v>16</v>
      </c>
      <c r="B19" s="73"/>
      <c r="C19" s="80">
        <v>14</v>
      </c>
      <c r="D19" s="163">
        <v>0</v>
      </c>
      <c r="E19" s="163">
        <v>0</v>
      </c>
      <c r="F19" s="163">
        <v>34</v>
      </c>
      <c r="G19" s="154">
        <v>46.112000000000002</v>
      </c>
      <c r="H19" s="90">
        <v>11.827</v>
      </c>
      <c r="I19" s="90">
        <v>9.74</v>
      </c>
      <c r="J19" s="90">
        <v>14.03</v>
      </c>
    </row>
    <row r="20" spans="1:10" x14ac:dyDescent="0.25">
      <c r="A20" s="67" t="s">
        <v>17</v>
      </c>
      <c r="B20" s="73">
        <v>548</v>
      </c>
      <c r="C20" s="80">
        <v>15</v>
      </c>
      <c r="D20" s="163">
        <v>31</v>
      </c>
      <c r="E20" s="163">
        <v>31</v>
      </c>
      <c r="F20" s="163">
        <v>0</v>
      </c>
      <c r="G20" s="154">
        <v>0</v>
      </c>
      <c r="H20" s="90">
        <v>0</v>
      </c>
      <c r="I20" s="90">
        <v>0</v>
      </c>
      <c r="J20" s="90">
        <v>0</v>
      </c>
    </row>
    <row r="21" spans="1:10" x14ac:dyDescent="0.25">
      <c r="A21" s="67" t="s">
        <v>18</v>
      </c>
      <c r="B21" s="73">
        <v>551</v>
      </c>
      <c r="C21" s="80">
        <v>16</v>
      </c>
      <c r="D21" s="163">
        <v>122</v>
      </c>
      <c r="E21" s="163">
        <v>131</v>
      </c>
      <c r="F21" s="163">
        <v>134</v>
      </c>
      <c r="G21" s="154">
        <v>141.46604000000002</v>
      </c>
      <c r="H21" s="90">
        <v>148.38999999999999</v>
      </c>
      <c r="I21" s="90">
        <v>136.25</v>
      </c>
      <c r="J21" s="90">
        <v>150.88</v>
      </c>
    </row>
    <row r="22" spans="1:10" ht="15.75" thickBot="1" x14ac:dyDescent="0.3">
      <c r="A22" s="67" t="s">
        <v>19</v>
      </c>
      <c r="B22" s="73">
        <v>558</v>
      </c>
      <c r="C22" s="80">
        <v>17</v>
      </c>
      <c r="D22" s="168">
        <v>118</v>
      </c>
      <c r="E22" s="168">
        <v>225</v>
      </c>
      <c r="F22" s="168">
        <v>191</v>
      </c>
      <c r="G22" s="175">
        <v>79.513000000000005</v>
      </c>
      <c r="H22" s="101">
        <v>228.89099999999999</v>
      </c>
      <c r="I22" s="101">
        <v>227.69</v>
      </c>
      <c r="J22" s="101">
        <v>179.84</v>
      </c>
    </row>
    <row r="23" spans="1:10" x14ac:dyDescent="0.25">
      <c r="A23" s="53" t="s">
        <v>44</v>
      </c>
      <c r="B23" s="74"/>
      <c r="C23" s="81"/>
      <c r="D23" s="199"/>
      <c r="E23" s="197"/>
      <c r="F23" s="190"/>
      <c r="G23" s="191"/>
      <c r="H23" s="110"/>
      <c r="I23" s="110"/>
      <c r="J23" s="110"/>
    </row>
    <row r="24" spans="1:10" ht="15.75" thickBot="1" x14ac:dyDescent="0.3">
      <c r="A24" s="68" t="s">
        <v>45</v>
      </c>
      <c r="B24" s="72"/>
      <c r="C24" s="82">
        <v>18</v>
      </c>
      <c r="D24" s="173">
        <v>7455</v>
      </c>
      <c r="E24" s="28">
        <v>8003</v>
      </c>
      <c r="F24" s="172">
        <v>9475</v>
      </c>
      <c r="G24" s="156">
        <v>10496.767980000001</v>
      </c>
      <c r="H24" s="97">
        <f>SUM(H6:H23)</f>
        <v>11357.878229999998</v>
      </c>
      <c r="I24" s="97">
        <v>11942.37</v>
      </c>
      <c r="J24" s="97">
        <v>12652.17</v>
      </c>
    </row>
    <row r="25" spans="1:10" x14ac:dyDescent="0.25">
      <c r="A25" s="67" t="s">
        <v>21</v>
      </c>
      <c r="B25" s="73">
        <v>601</v>
      </c>
      <c r="C25" s="80">
        <v>19</v>
      </c>
      <c r="D25" s="162">
        <v>0</v>
      </c>
      <c r="E25" s="162">
        <v>0</v>
      </c>
      <c r="F25" s="188">
        <v>0</v>
      </c>
      <c r="G25" s="189">
        <v>0</v>
      </c>
      <c r="H25" s="89">
        <v>0</v>
      </c>
      <c r="I25" s="89">
        <v>0</v>
      </c>
      <c r="J25" s="89">
        <v>0</v>
      </c>
    </row>
    <row r="26" spans="1:10" x14ac:dyDescent="0.25">
      <c r="A26" s="67" t="s">
        <v>22</v>
      </c>
      <c r="B26" s="73">
        <v>602</v>
      </c>
      <c r="C26" s="80">
        <v>20</v>
      </c>
      <c r="D26" s="163">
        <v>903</v>
      </c>
      <c r="E26" s="163">
        <v>818</v>
      </c>
      <c r="F26" s="181">
        <v>843</v>
      </c>
      <c r="G26" s="154">
        <v>621.41</v>
      </c>
      <c r="H26" s="90">
        <v>676.08699999999999</v>
      </c>
      <c r="I26" s="90">
        <v>925.93</v>
      </c>
      <c r="J26" s="90">
        <v>995.97</v>
      </c>
    </row>
    <row r="27" spans="1:10" x14ac:dyDescent="0.25">
      <c r="A27" s="67" t="s">
        <v>23</v>
      </c>
      <c r="B27" s="73">
        <v>603</v>
      </c>
      <c r="C27" s="80">
        <v>21</v>
      </c>
      <c r="D27" s="163">
        <v>30</v>
      </c>
      <c r="E27" s="163">
        <v>0</v>
      </c>
      <c r="F27" s="181">
        <v>0</v>
      </c>
      <c r="G27" s="154">
        <v>0</v>
      </c>
      <c r="H27" s="90">
        <v>0</v>
      </c>
      <c r="I27" s="90">
        <v>0</v>
      </c>
      <c r="J27" s="90">
        <v>0</v>
      </c>
    </row>
    <row r="28" spans="1:10" x14ac:dyDescent="0.25">
      <c r="A28" s="67" t="s">
        <v>24</v>
      </c>
      <c r="B28" s="73">
        <v>604</v>
      </c>
      <c r="C28" s="80">
        <v>22</v>
      </c>
      <c r="D28" s="163">
        <v>0</v>
      </c>
      <c r="E28" s="163">
        <v>0</v>
      </c>
      <c r="F28" s="181">
        <v>0</v>
      </c>
      <c r="G28" s="154">
        <v>0</v>
      </c>
      <c r="H28" s="90">
        <v>0</v>
      </c>
      <c r="I28" s="90">
        <v>0</v>
      </c>
      <c r="J28" s="90">
        <v>0</v>
      </c>
    </row>
    <row r="29" spans="1:10" x14ac:dyDescent="0.25">
      <c r="A29" s="67" t="s">
        <v>25</v>
      </c>
      <c r="B29" s="73">
        <v>609</v>
      </c>
      <c r="C29" s="80">
        <v>23</v>
      </c>
      <c r="D29" s="163">
        <v>0</v>
      </c>
      <c r="E29" s="163">
        <v>0</v>
      </c>
      <c r="F29" s="181">
        <v>0</v>
      </c>
      <c r="G29" s="154">
        <v>0</v>
      </c>
      <c r="H29" s="90">
        <v>0</v>
      </c>
      <c r="I29" s="90">
        <v>0</v>
      </c>
      <c r="J29" s="90">
        <v>0</v>
      </c>
    </row>
    <row r="30" spans="1:10" x14ac:dyDescent="0.25">
      <c r="A30" s="67" t="s">
        <v>26</v>
      </c>
      <c r="B30" s="73">
        <v>644</v>
      </c>
      <c r="C30" s="80">
        <v>24</v>
      </c>
      <c r="D30" s="163">
        <v>0</v>
      </c>
      <c r="E30" s="163">
        <v>0</v>
      </c>
      <c r="F30" s="181">
        <v>0</v>
      </c>
      <c r="G30" s="154">
        <v>0</v>
      </c>
      <c r="H30" s="90">
        <v>0</v>
      </c>
      <c r="I30" s="90">
        <v>0</v>
      </c>
      <c r="J30" s="90">
        <v>0</v>
      </c>
    </row>
    <row r="31" spans="1:10" x14ac:dyDescent="0.25">
      <c r="A31" s="67" t="s">
        <v>27</v>
      </c>
      <c r="B31" s="73">
        <v>663</v>
      </c>
      <c r="C31" s="80">
        <v>25</v>
      </c>
      <c r="D31" s="163">
        <v>0</v>
      </c>
      <c r="E31" s="163">
        <v>0</v>
      </c>
      <c r="F31" s="181">
        <v>0</v>
      </c>
      <c r="G31" s="154">
        <v>0</v>
      </c>
      <c r="H31" s="90">
        <v>0</v>
      </c>
      <c r="I31" s="90">
        <v>0</v>
      </c>
      <c r="J31" s="90">
        <v>0</v>
      </c>
    </row>
    <row r="32" spans="1:10" x14ac:dyDescent="0.25">
      <c r="A32" s="67" t="s">
        <v>28</v>
      </c>
      <c r="B32" s="73">
        <v>648</v>
      </c>
      <c r="C32" s="80">
        <v>26</v>
      </c>
      <c r="D32" s="163">
        <v>0</v>
      </c>
      <c r="E32" s="163">
        <v>0</v>
      </c>
      <c r="F32" s="181">
        <v>0</v>
      </c>
      <c r="G32" s="154">
        <v>0</v>
      </c>
      <c r="H32" s="90">
        <v>0</v>
      </c>
      <c r="I32" s="90">
        <v>5.24</v>
      </c>
      <c r="J32" s="90">
        <v>0</v>
      </c>
    </row>
    <row r="33" spans="1:10" x14ac:dyDescent="0.25">
      <c r="A33" s="67" t="s">
        <v>29</v>
      </c>
      <c r="B33" s="73">
        <v>649</v>
      </c>
      <c r="C33" s="80">
        <v>27</v>
      </c>
      <c r="D33" s="163">
        <v>0</v>
      </c>
      <c r="E33" s="163">
        <v>0</v>
      </c>
      <c r="F33" s="181">
        <v>0</v>
      </c>
      <c r="G33" s="154">
        <v>9.1748999999999992</v>
      </c>
      <c r="H33" s="90">
        <v>25.248549999999998</v>
      </c>
      <c r="I33" s="90">
        <v>0.04</v>
      </c>
      <c r="J33" s="90">
        <v>0</v>
      </c>
    </row>
    <row r="34" spans="1:10" x14ac:dyDescent="0.25">
      <c r="A34" s="67" t="s">
        <v>30</v>
      </c>
      <c r="B34" s="75" t="s">
        <v>31</v>
      </c>
      <c r="C34" s="80">
        <v>28</v>
      </c>
      <c r="D34" s="163">
        <v>0</v>
      </c>
      <c r="E34" s="163">
        <v>0</v>
      </c>
      <c r="F34" s="181">
        <v>0</v>
      </c>
      <c r="G34" s="154">
        <v>0</v>
      </c>
      <c r="H34" s="90">
        <v>0</v>
      </c>
      <c r="I34" s="90">
        <v>0</v>
      </c>
      <c r="J34" s="90">
        <v>0</v>
      </c>
    </row>
    <row r="35" spans="1:10" x14ac:dyDescent="0.25">
      <c r="A35" s="67" t="s">
        <v>32</v>
      </c>
      <c r="B35" s="73">
        <v>662</v>
      </c>
      <c r="C35" s="80">
        <v>29</v>
      </c>
      <c r="D35" s="163">
        <v>1</v>
      </c>
      <c r="E35" s="163">
        <v>1</v>
      </c>
      <c r="F35" s="181">
        <v>1</v>
      </c>
      <c r="G35" s="154">
        <v>1.3280399999999999</v>
      </c>
      <c r="H35" s="90">
        <v>0.27110000000000001</v>
      </c>
      <c r="I35" s="90">
        <v>0.21</v>
      </c>
      <c r="J35" s="90">
        <v>0.23</v>
      </c>
    </row>
    <row r="36" spans="1:10" ht="15.75" thickBot="1" x14ac:dyDescent="0.3">
      <c r="A36" s="98" t="s">
        <v>33</v>
      </c>
      <c r="B36" s="99">
        <v>672</v>
      </c>
      <c r="C36" s="100">
        <v>30</v>
      </c>
      <c r="D36" s="168">
        <v>6631</v>
      </c>
      <c r="E36" s="163">
        <v>7363</v>
      </c>
      <c r="F36" s="182">
        <v>8714</v>
      </c>
      <c r="G36" s="175">
        <v>10139.091</v>
      </c>
      <c r="H36" s="101">
        <v>10720.834000000001</v>
      </c>
      <c r="I36" s="101">
        <v>11080.11</v>
      </c>
      <c r="J36" s="101">
        <v>11893.21</v>
      </c>
    </row>
    <row r="37" spans="1:10" x14ac:dyDescent="0.25">
      <c r="A37" s="48" t="s">
        <v>46</v>
      </c>
      <c r="B37" s="93"/>
      <c r="C37" s="94"/>
      <c r="D37" s="199"/>
      <c r="E37" s="200"/>
      <c r="F37" s="183"/>
      <c r="G37" s="170"/>
      <c r="H37" s="36"/>
      <c r="I37" s="95"/>
      <c r="J37" s="95"/>
    </row>
    <row r="38" spans="1:10" ht="15.75" thickBot="1" x14ac:dyDescent="0.3">
      <c r="A38" s="50" t="s">
        <v>47</v>
      </c>
      <c r="B38" s="77"/>
      <c r="C38" s="96">
        <v>31</v>
      </c>
      <c r="D38" s="173">
        <f>SUM(D26:D37)</f>
        <v>7565</v>
      </c>
      <c r="E38" s="201">
        <v>8182</v>
      </c>
      <c r="F38" s="184">
        <v>9558</v>
      </c>
      <c r="G38" s="155">
        <v>10771.003940000001</v>
      </c>
      <c r="H38" s="28">
        <f>SUM(H25:H37)</f>
        <v>11422.44065</v>
      </c>
      <c r="I38" s="97">
        <v>12011.53</v>
      </c>
      <c r="J38" s="97">
        <f>SUM(J25:J36)</f>
        <v>12889.41</v>
      </c>
    </row>
    <row r="39" spans="1:10" x14ac:dyDescent="0.25">
      <c r="A39" s="48" t="s">
        <v>50</v>
      </c>
      <c r="B39" s="93"/>
      <c r="C39" s="94"/>
      <c r="D39" s="93"/>
      <c r="E39" s="93"/>
      <c r="F39" s="183"/>
      <c r="G39" s="170"/>
      <c r="H39" s="36"/>
      <c r="I39" s="95"/>
      <c r="J39" s="95"/>
    </row>
    <row r="40" spans="1:10" ht="15.75" thickBot="1" x14ac:dyDescent="0.3">
      <c r="A40" s="50" t="s">
        <v>51</v>
      </c>
      <c r="B40" s="77"/>
      <c r="C40" s="96">
        <v>32</v>
      </c>
      <c r="D40" s="97">
        <f>D38-D24</f>
        <v>110</v>
      </c>
      <c r="E40" s="97">
        <f>E38-E24</f>
        <v>179</v>
      </c>
      <c r="F40" s="185">
        <f>F38-F24</f>
        <v>83</v>
      </c>
      <c r="G40" s="97">
        <f>G38-G24</f>
        <v>274.23595999999998</v>
      </c>
      <c r="H40" s="28">
        <f>H38-H24</f>
        <v>64.562420000002021</v>
      </c>
      <c r="I40" s="97">
        <v>69.16</v>
      </c>
      <c r="J40" s="97">
        <v>237.24</v>
      </c>
    </row>
    <row r="41" spans="1:10" x14ac:dyDescent="0.25">
      <c r="A41" s="66" t="s">
        <v>36</v>
      </c>
      <c r="B41" s="72">
        <v>591</v>
      </c>
      <c r="C41" s="79">
        <v>33</v>
      </c>
      <c r="D41" s="89">
        <v>0</v>
      </c>
      <c r="E41" s="89">
        <v>0</v>
      </c>
      <c r="F41" s="186">
        <v>0</v>
      </c>
      <c r="G41" s="89">
        <v>0</v>
      </c>
      <c r="H41" s="85">
        <v>0</v>
      </c>
      <c r="I41" s="89">
        <v>0</v>
      </c>
      <c r="J41" s="89"/>
    </row>
    <row r="42" spans="1:10" x14ac:dyDescent="0.25">
      <c r="A42" s="69" t="s">
        <v>50</v>
      </c>
      <c r="B42" s="76"/>
      <c r="C42" s="83"/>
      <c r="D42" s="76"/>
      <c r="E42" s="76"/>
      <c r="F42" s="83"/>
      <c r="G42" s="76"/>
      <c r="H42" s="34"/>
      <c r="I42" s="91"/>
      <c r="J42" s="91"/>
    </row>
    <row r="43" spans="1:10" ht="15.75" thickBot="1" x14ac:dyDescent="0.3">
      <c r="A43" s="39" t="s">
        <v>52</v>
      </c>
      <c r="B43" s="77"/>
      <c r="C43" s="84">
        <v>34</v>
      </c>
      <c r="D43" s="92">
        <f>D40</f>
        <v>110</v>
      </c>
      <c r="E43" s="92">
        <f>E40</f>
        <v>179</v>
      </c>
      <c r="F43" s="187">
        <f>F40</f>
        <v>83</v>
      </c>
      <c r="G43" s="92">
        <f>G40</f>
        <v>274.23595999999998</v>
      </c>
      <c r="H43" s="87">
        <f>H40</f>
        <v>64.562420000002021</v>
      </c>
      <c r="I43" s="92">
        <v>69.16</v>
      </c>
      <c r="J43" s="92">
        <v>237.24</v>
      </c>
    </row>
  </sheetData>
  <pageMargins left="0.7" right="0.7" top="0.78749999999999998" bottom="0.78749999999999998" header="0.51180555555555496" footer="0.51180555555555496"/>
  <pageSetup paperSize="9" scale="73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7"/>
  <sheetViews>
    <sheetView view="pageBreakPreview" zoomScaleNormal="100" zoomScaleSheetLayoutView="100" workbookViewId="0">
      <selection activeCell="A2" sqref="A2:J2"/>
    </sheetView>
  </sheetViews>
  <sheetFormatPr defaultRowHeight="15" x14ac:dyDescent="0.25"/>
  <cols>
    <col min="1" max="1" width="32.42578125" customWidth="1"/>
    <col min="2" max="2" width="19.28515625" customWidth="1"/>
    <col min="3" max="3" width="8.7109375" customWidth="1"/>
    <col min="4" max="4" width="14.140625" customWidth="1"/>
    <col min="5" max="5" width="14.28515625" customWidth="1"/>
    <col min="6" max="6" width="14.5703125" customWidth="1"/>
    <col min="7" max="7" width="15" customWidth="1"/>
    <col min="8" max="8" width="16.140625" customWidth="1"/>
    <col min="9" max="9" width="16.7109375" customWidth="1"/>
    <col min="10" max="10" width="15" customWidth="1"/>
    <col min="11" max="1030" width="8.7109375" customWidth="1"/>
  </cols>
  <sheetData>
    <row r="1" spans="1:10" ht="15.75" thickBot="1" x14ac:dyDescent="0.3"/>
    <row r="2" spans="1:10" ht="15.75" thickBot="1" x14ac:dyDescent="0.3">
      <c r="A2" s="261" t="s">
        <v>39</v>
      </c>
      <c r="B2" s="261"/>
      <c r="C2" s="261"/>
      <c r="D2" s="261"/>
      <c r="E2" s="261"/>
      <c r="F2" s="261"/>
      <c r="G2" s="261"/>
      <c r="H2" s="261"/>
      <c r="I2" s="261"/>
      <c r="J2" s="261"/>
    </row>
    <row r="3" spans="1:10" ht="30.75" thickBot="1" x14ac:dyDescent="0.3">
      <c r="A3" s="2" t="s">
        <v>0</v>
      </c>
      <c r="B3" s="3" t="s">
        <v>1</v>
      </c>
      <c r="C3" s="4" t="s">
        <v>2</v>
      </c>
      <c r="D3" s="29" t="s">
        <v>68</v>
      </c>
      <c r="E3" s="29" t="s">
        <v>76</v>
      </c>
      <c r="F3" s="29" t="s">
        <v>67</v>
      </c>
      <c r="G3" s="29" t="s">
        <v>66</v>
      </c>
      <c r="H3" s="29" t="s">
        <v>65</v>
      </c>
      <c r="I3" s="29" t="s">
        <v>59</v>
      </c>
      <c r="J3" s="29" t="s">
        <v>64</v>
      </c>
    </row>
    <row r="4" spans="1:10" x14ac:dyDescent="0.25">
      <c r="A4" s="5" t="s">
        <v>3</v>
      </c>
      <c r="B4" s="6">
        <v>501</v>
      </c>
      <c r="C4" s="7">
        <v>1</v>
      </c>
      <c r="D4" s="23">
        <v>1035541.65</v>
      </c>
      <c r="E4" s="23">
        <v>1119687.79</v>
      </c>
      <c r="F4" s="23">
        <v>1030971.23</v>
      </c>
      <c r="G4" s="23">
        <v>934592.06</v>
      </c>
      <c r="H4" s="23">
        <v>977105.99</v>
      </c>
      <c r="I4" s="23">
        <v>1209911.5</v>
      </c>
      <c r="J4" s="23">
        <v>1407152.79</v>
      </c>
    </row>
    <row r="5" spans="1:10" x14ac:dyDescent="0.25">
      <c r="A5" s="8" t="s">
        <v>4</v>
      </c>
      <c r="B5" s="9">
        <v>502</v>
      </c>
      <c r="C5" s="10">
        <v>2</v>
      </c>
      <c r="D5" s="24">
        <v>498429.53</v>
      </c>
      <c r="E5" s="24">
        <v>487464.49</v>
      </c>
      <c r="F5" s="24">
        <v>485121.34</v>
      </c>
      <c r="G5" s="24">
        <v>529648.55000000005</v>
      </c>
      <c r="H5" s="24">
        <v>508651.56</v>
      </c>
      <c r="I5" s="24">
        <v>724920.6</v>
      </c>
      <c r="J5" s="24">
        <v>747867.68</v>
      </c>
    </row>
    <row r="6" spans="1:10" x14ac:dyDescent="0.25">
      <c r="A6" s="8" t="s">
        <v>5</v>
      </c>
      <c r="B6" s="9">
        <v>503</v>
      </c>
      <c r="C6" s="10">
        <v>3</v>
      </c>
      <c r="D6" s="24"/>
      <c r="E6" s="24"/>
      <c r="F6" s="24"/>
      <c r="G6" s="24"/>
      <c r="H6" s="24"/>
      <c r="I6" s="24"/>
      <c r="J6" s="24"/>
    </row>
    <row r="7" spans="1:10" x14ac:dyDescent="0.25">
      <c r="A7" s="8" t="s">
        <v>6</v>
      </c>
      <c r="B7" s="9">
        <v>504</v>
      </c>
      <c r="C7" s="10">
        <v>4</v>
      </c>
      <c r="D7" s="24"/>
      <c r="E7" s="24"/>
      <c r="F7" s="24"/>
      <c r="G7" s="24"/>
      <c r="H7" s="24"/>
      <c r="I7" s="24"/>
      <c r="J7" s="24"/>
    </row>
    <row r="8" spans="1:10" x14ac:dyDescent="0.25">
      <c r="A8" s="8" t="s">
        <v>7</v>
      </c>
      <c r="B8" s="9">
        <v>511</v>
      </c>
      <c r="C8" s="10">
        <v>5</v>
      </c>
      <c r="D8" s="24">
        <v>192893.76</v>
      </c>
      <c r="E8" s="24">
        <v>174019.74</v>
      </c>
      <c r="F8" s="24">
        <v>187804.2</v>
      </c>
      <c r="G8" s="24">
        <v>160225.51999999999</v>
      </c>
      <c r="H8" s="24">
        <v>219818.83</v>
      </c>
      <c r="I8" s="24">
        <v>190747.5</v>
      </c>
      <c r="J8" s="24">
        <v>311975.98</v>
      </c>
    </row>
    <row r="9" spans="1:10" x14ac:dyDescent="0.25">
      <c r="A9" s="8" t="s">
        <v>8</v>
      </c>
      <c r="B9" s="9">
        <v>512</v>
      </c>
      <c r="C9" s="10">
        <v>6</v>
      </c>
      <c r="D9" s="24">
        <v>4362</v>
      </c>
      <c r="E9" s="24">
        <v>703</v>
      </c>
      <c r="F9" s="24">
        <v>938</v>
      </c>
      <c r="G9" s="24"/>
      <c r="H9" s="24">
        <v>1639</v>
      </c>
      <c r="I9" s="24">
        <v>2051</v>
      </c>
      <c r="J9" s="24">
        <v>2349</v>
      </c>
    </row>
    <row r="10" spans="1:10" x14ac:dyDescent="0.25">
      <c r="A10" s="8" t="s">
        <v>9</v>
      </c>
      <c r="B10" s="9">
        <v>513</v>
      </c>
      <c r="C10" s="10">
        <v>7</v>
      </c>
      <c r="D10" s="24"/>
      <c r="E10" s="24"/>
      <c r="F10" s="24"/>
      <c r="G10" s="24"/>
      <c r="H10" s="24"/>
      <c r="I10" s="24"/>
      <c r="J10" s="24"/>
    </row>
    <row r="11" spans="1:10" x14ac:dyDescent="0.25">
      <c r="A11" s="8" t="s">
        <v>10</v>
      </c>
      <c r="B11" s="9">
        <v>518</v>
      </c>
      <c r="C11" s="10">
        <v>8</v>
      </c>
      <c r="D11" s="24">
        <v>254779.54</v>
      </c>
      <c r="E11" s="24">
        <v>393555.25</v>
      </c>
      <c r="F11" s="24">
        <v>388588.07</v>
      </c>
      <c r="G11" s="24">
        <v>289436.15999999997</v>
      </c>
      <c r="H11" s="24">
        <v>304566.57</v>
      </c>
      <c r="I11" s="24">
        <v>370232.26</v>
      </c>
      <c r="J11" s="24">
        <v>371182.94</v>
      </c>
    </row>
    <row r="12" spans="1:10" x14ac:dyDescent="0.25">
      <c r="A12" s="8" t="s">
        <v>11</v>
      </c>
      <c r="B12" s="9">
        <v>521</v>
      </c>
      <c r="C12" s="10">
        <v>9</v>
      </c>
      <c r="D12" s="24">
        <v>5078277</v>
      </c>
      <c r="E12" s="24">
        <v>6059494</v>
      </c>
      <c r="F12" s="24">
        <v>7355301</v>
      </c>
      <c r="G12" s="24">
        <v>8744008</v>
      </c>
      <c r="H12" s="24">
        <v>9464785</v>
      </c>
      <c r="I12" s="24">
        <v>9401904</v>
      </c>
      <c r="J12" s="24">
        <v>10187335</v>
      </c>
    </row>
    <row r="13" spans="1:10" x14ac:dyDescent="0.25">
      <c r="A13" s="8" t="s">
        <v>12</v>
      </c>
      <c r="B13" s="9">
        <v>524</v>
      </c>
      <c r="C13" s="10">
        <v>10</v>
      </c>
      <c r="D13" s="24">
        <v>1676670</v>
      </c>
      <c r="E13" s="24">
        <v>1995863</v>
      </c>
      <c r="F13" s="24">
        <v>2453062</v>
      </c>
      <c r="G13" s="24">
        <v>2875799</v>
      </c>
      <c r="H13" s="24">
        <v>3133565</v>
      </c>
      <c r="I13" s="24">
        <v>3079684</v>
      </c>
      <c r="J13" s="24">
        <v>3367850</v>
      </c>
    </row>
    <row r="14" spans="1:10" x14ac:dyDescent="0.25">
      <c r="A14" s="8" t="s">
        <v>13</v>
      </c>
      <c r="B14" s="9">
        <v>525</v>
      </c>
      <c r="C14" s="10">
        <v>11</v>
      </c>
      <c r="D14" s="24">
        <v>20482</v>
      </c>
      <c r="E14" s="24">
        <v>23454</v>
      </c>
      <c r="F14" s="24">
        <v>28125</v>
      </c>
      <c r="G14" s="24">
        <v>34768</v>
      </c>
      <c r="H14" s="24">
        <v>38640</v>
      </c>
      <c r="I14" s="24">
        <v>38520</v>
      </c>
      <c r="J14" s="24">
        <v>40159</v>
      </c>
    </row>
    <row r="15" spans="1:10" x14ac:dyDescent="0.25">
      <c r="A15" s="8" t="s">
        <v>14</v>
      </c>
      <c r="B15" s="9">
        <v>527</v>
      </c>
      <c r="C15" s="10">
        <v>12</v>
      </c>
      <c r="D15" s="24">
        <v>110212.22</v>
      </c>
      <c r="E15" s="24">
        <v>126740.72</v>
      </c>
      <c r="F15" s="24">
        <v>154625.24</v>
      </c>
      <c r="G15" s="24">
        <v>198769.02</v>
      </c>
      <c r="H15" s="24">
        <v>285736.25</v>
      </c>
      <c r="I15" s="24">
        <v>217348.08</v>
      </c>
      <c r="J15" s="24">
        <v>221010.7</v>
      </c>
    </row>
    <row r="16" spans="1:10" x14ac:dyDescent="0.25">
      <c r="A16" s="8" t="s">
        <v>15</v>
      </c>
      <c r="B16" s="9">
        <v>528</v>
      </c>
      <c r="C16" s="10">
        <v>13</v>
      </c>
      <c r="D16" s="24"/>
      <c r="E16" s="24"/>
      <c r="F16" s="24"/>
      <c r="G16" s="24"/>
      <c r="H16" s="24"/>
      <c r="I16" s="24"/>
      <c r="J16" s="24"/>
    </row>
    <row r="17" spans="1:10" x14ac:dyDescent="0.25">
      <c r="A17" s="8" t="s">
        <v>16</v>
      </c>
      <c r="B17" s="9"/>
      <c r="C17" s="10">
        <v>14</v>
      </c>
      <c r="D17" s="24"/>
      <c r="E17" s="24"/>
      <c r="F17" s="24"/>
      <c r="G17" s="24"/>
      <c r="H17" s="24"/>
      <c r="I17" s="24"/>
      <c r="J17" s="24"/>
    </row>
    <row r="18" spans="1:10" x14ac:dyDescent="0.25">
      <c r="A18" s="8" t="s">
        <v>17</v>
      </c>
      <c r="B18" s="9">
        <v>549</v>
      </c>
      <c r="C18" s="10">
        <v>15</v>
      </c>
      <c r="D18" s="24">
        <v>46572.1</v>
      </c>
      <c r="E18" s="24">
        <v>51086</v>
      </c>
      <c r="F18" s="24">
        <v>26336</v>
      </c>
      <c r="G18" s="24">
        <v>18790</v>
      </c>
      <c r="H18" s="24">
        <v>18706</v>
      </c>
      <c r="I18" s="24">
        <v>18086</v>
      </c>
      <c r="J18" s="24">
        <v>18086.009999999998</v>
      </c>
    </row>
    <row r="19" spans="1:10" x14ac:dyDescent="0.25">
      <c r="A19" s="8" t="s">
        <v>18</v>
      </c>
      <c r="B19" s="9">
        <v>551</v>
      </c>
      <c r="C19" s="10">
        <v>16</v>
      </c>
      <c r="D19" s="24">
        <v>264636</v>
      </c>
      <c r="E19" s="24">
        <v>265767.3</v>
      </c>
      <c r="F19" s="24">
        <v>264898.59999999998</v>
      </c>
      <c r="G19" s="24">
        <v>334646.40000000002</v>
      </c>
      <c r="H19" s="24">
        <v>324444</v>
      </c>
      <c r="I19" s="24">
        <v>324444</v>
      </c>
      <c r="J19" s="24">
        <v>336202.6</v>
      </c>
    </row>
    <row r="20" spans="1:10" x14ac:dyDescent="0.25">
      <c r="A20" s="8" t="s">
        <v>19</v>
      </c>
      <c r="B20" s="9">
        <v>558</v>
      </c>
      <c r="C20" s="10">
        <v>17</v>
      </c>
      <c r="D20" s="24">
        <v>207999.56</v>
      </c>
      <c r="E20" s="24">
        <v>274288</v>
      </c>
      <c r="F20" s="24">
        <v>328864.39</v>
      </c>
      <c r="G20" s="24">
        <v>226613.55</v>
      </c>
      <c r="H20" s="24">
        <v>242770.37</v>
      </c>
      <c r="I20" s="24">
        <v>121782</v>
      </c>
      <c r="J20" s="24">
        <v>142287</v>
      </c>
    </row>
    <row r="21" spans="1:10" ht="30" x14ac:dyDescent="0.25">
      <c r="A21" s="12" t="s">
        <v>20</v>
      </c>
      <c r="B21" s="13"/>
      <c r="C21" s="14">
        <v>18</v>
      </c>
      <c r="D21" s="25">
        <f>SUM(D4:D20)</f>
        <v>9390855.3600000013</v>
      </c>
      <c r="E21" s="25">
        <v>10972123.290000001</v>
      </c>
      <c r="F21" s="25">
        <f>SUM(F4:F20)</f>
        <v>12704635.07</v>
      </c>
      <c r="G21" s="25">
        <f>SUM(G4:G20)</f>
        <v>14347296.26</v>
      </c>
      <c r="H21" s="25">
        <f>SUM(H4:H20)</f>
        <v>15520428.569999998</v>
      </c>
      <c r="I21" s="25">
        <v>15699630.939999999</v>
      </c>
      <c r="J21" s="25">
        <f>SUM(J4:J20)</f>
        <v>17153458.699999999</v>
      </c>
    </row>
    <row r="22" spans="1:10" x14ac:dyDescent="0.25">
      <c r="A22" s="8" t="s">
        <v>21</v>
      </c>
      <c r="B22" s="9">
        <v>601</v>
      </c>
      <c r="C22" s="10">
        <v>19</v>
      </c>
      <c r="D22" s="24"/>
      <c r="E22" s="24"/>
      <c r="F22" s="24"/>
      <c r="G22" s="24"/>
      <c r="H22" s="24"/>
      <c r="I22" s="24"/>
      <c r="J22" s="24"/>
    </row>
    <row r="23" spans="1:10" x14ac:dyDescent="0.25">
      <c r="A23" s="11" t="s">
        <v>22</v>
      </c>
      <c r="B23" s="9">
        <v>602</v>
      </c>
      <c r="C23" s="10">
        <v>20</v>
      </c>
      <c r="D23" s="24">
        <v>1078901</v>
      </c>
      <c r="E23" s="24">
        <v>1078587</v>
      </c>
      <c r="F23" s="24">
        <v>1075476</v>
      </c>
      <c r="G23" s="24">
        <v>760742.99</v>
      </c>
      <c r="H23" s="24">
        <v>794880.01</v>
      </c>
      <c r="I23" s="24">
        <v>1148700</v>
      </c>
      <c r="J23" s="24">
        <v>1315900</v>
      </c>
    </row>
    <row r="24" spans="1:10" x14ac:dyDescent="0.25">
      <c r="A24" s="8" t="s">
        <v>23</v>
      </c>
      <c r="B24" s="9">
        <v>603</v>
      </c>
      <c r="C24" s="10">
        <v>21</v>
      </c>
      <c r="D24" s="24"/>
      <c r="E24" s="24"/>
      <c r="F24" s="24"/>
      <c r="G24" s="24"/>
      <c r="H24" s="24"/>
      <c r="I24" s="24"/>
      <c r="J24" s="24"/>
    </row>
    <row r="25" spans="1:10" x14ac:dyDescent="0.25">
      <c r="A25" s="11" t="s">
        <v>24</v>
      </c>
      <c r="B25" s="9">
        <v>604</v>
      </c>
      <c r="C25" s="10">
        <v>22</v>
      </c>
      <c r="D25" s="24"/>
      <c r="E25" s="24"/>
      <c r="F25" s="24"/>
      <c r="G25" s="24"/>
      <c r="H25" s="24"/>
      <c r="I25" s="24"/>
      <c r="J25" s="24"/>
    </row>
    <row r="26" spans="1:10" x14ac:dyDescent="0.25">
      <c r="A26" s="8" t="s">
        <v>25</v>
      </c>
      <c r="B26" s="9">
        <v>609</v>
      </c>
      <c r="C26" s="10">
        <v>23</v>
      </c>
      <c r="D26" s="24"/>
      <c r="E26" s="24"/>
      <c r="F26" s="24"/>
      <c r="G26" s="24"/>
      <c r="H26" s="24"/>
      <c r="I26" s="24"/>
      <c r="J26" s="24"/>
    </row>
    <row r="27" spans="1:10" x14ac:dyDescent="0.25">
      <c r="A27" s="11" t="s">
        <v>26</v>
      </c>
      <c r="B27" s="9">
        <v>644</v>
      </c>
      <c r="C27" s="10">
        <v>24</v>
      </c>
      <c r="D27" s="24"/>
      <c r="E27" s="24"/>
      <c r="F27" s="24"/>
      <c r="G27" s="24"/>
      <c r="H27" s="24"/>
      <c r="I27" s="24"/>
      <c r="J27" s="24"/>
    </row>
    <row r="28" spans="1:10" x14ac:dyDescent="0.25">
      <c r="A28" s="8" t="s">
        <v>27</v>
      </c>
      <c r="B28" s="9">
        <v>663</v>
      </c>
      <c r="C28" s="10">
        <v>25</v>
      </c>
      <c r="D28" s="24"/>
      <c r="E28" s="24"/>
      <c r="F28" s="24"/>
      <c r="G28" s="24"/>
      <c r="H28" s="24"/>
      <c r="I28" s="24"/>
      <c r="J28" s="24"/>
    </row>
    <row r="29" spans="1:10" x14ac:dyDescent="0.25">
      <c r="A29" s="11" t="s">
        <v>28</v>
      </c>
      <c r="B29" s="9">
        <v>648</v>
      </c>
      <c r="C29" s="10">
        <v>26</v>
      </c>
      <c r="D29" s="24">
        <v>24226</v>
      </c>
      <c r="E29" s="24">
        <v>126022</v>
      </c>
      <c r="F29" s="24">
        <v>69383</v>
      </c>
      <c r="G29" s="24">
        <v>52454</v>
      </c>
      <c r="H29" s="24">
        <v>101907.21</v>
      </c>
      <c r="I29" s="24">
        <v>70347.759999999995</v>
      </c>
      <c r="J29" s="24">
        <v>0</v>
      </c>
    </row>
    <row r="30" spans="1:10" x14ac:dyDescent="0.25">
      <c r="A30" s="8" t="s">
        <v>29</v>
      </c>
      <c r="B30" s="9">
        <v>649</v>
      </c>
      <c r="C30" s="10">
        <v>27</v>
      </c>
      <c r="D30" s="24"/>
      <c r="E30" s="24">
        <v>856.5</v>
      </c>
      <c r="F30" s="24">
        <v>34744</v>
      </c>
      <c r="G30" s="24">
        <v>15220.16</v>
      </c>
      <c r="H30" s="24">
        <v>83095.649999999994</v>
      </c>
      <c r="I30" s="24">
        <v>0.5</v>
      </c>
      <c r="J30" s="24">
        <v>2985.82</v>
      </c>
    </row>
    <row r="31" spans="1:10" x14ac:dyDescent="0.25">
      <c r="A31" s="11" t="s">
        <v>30</v>
      </c>
      <c r="B31" s="9" t="s">
        <v>31</v>
      </c>
      <c r="C31" s="10">
        <v>28</v>
      </c>
      <c r="D31" s="24"/>
      <c r="E31" s="24"/>
      <c r="F31" s="24"/>
      <c r="G31" s="24"/>
      <c r="H31" s="24"/>
      <c r="I31" s="24"/>
      <c r="J31" s="24"/>
    </row>
    <row r="32" spans="1:10" x14ac:dyDescent="0.25">
      <c r="A32" s="11" t="s">
        <v>32</v>
      </c>
      <c r="B32" s="9">
        <v>662</v>
      </c>
      <c r="C32" s="10">
        <v>29</v>
      </c>
      <c r="D32" s="24">
        <v>878.45</v>
      </c>
      <c r="E32" s="24">
        <v>1093.5899999999999</v>
      </c>
      <c r="F32" s="24">
        <v>1212.48</v>
      </c>
      <c r="G32" s="24">
        <v>1383.28</v>
      </c>
      <c r="H32" s="24">
        <v>275.58</v>
      </c>
      <c r="I32" s="24">
        <v>193.94</v>
      </c>
      <c r="J32" s="24">
        <v>261.66000000000003</v>
      </c>
    </row>
    <row r="33" spans="1:10" ht="15.75" thickBot="1" x14ac:dyDescent="0.3">
      <c r="A33" s="102" t="s">
        <v>33</v>
      </c>
      <c r="B33" s="55">
        <v>672</v>
      </c>
      <c r="C33" s="56">
        <v>30</v>
      </c>
      <c r="D33" s="103">
        <v>8518085.5299999993</v>
      </c>
      <c r="E33" s="103">
        <v>9853696.5199999996</v>
      </c>
      <c r="F33" s="103">
        <v>11766920.5</v>
      </c>
      <c r="G33" s="103">
        <v>13560322.18</v>
      </c>
      <c r="H33" s="103">
        <v>14654270.17</v>
      </c>
      <c r="I33" s="103">
        <v>14693341.029999999</v>
      </c>
      <c r="J33" s="103">
        <v>16119438.52</v>
      </c>
    </row>
    <row r="34" spans="1:10" ht="30.75" thickBot="1" x14ac:dyDescent="0.3">
      <c r="A34" s="63" t="s">
        <v>34</v>
      </c>
      <c r="B34" s="3"/>
      <c r="C34" s="4">
        <v>31</v>
      </c>
      <c r="D34" s="192">
        <f>SUM(D22:D33)</f>
        <v>9622090.9799999986</v>
      </c>
      <c r="E34" s="192">
        <v>11060255.609999999</v>
      </c>
      <c r="F34" s="192">
        <f>SUM(F22:F33)</f>
        <v>12947735.98</v>
      </c>
      <c r="G34" s="192">
        <f>SUM(G22:G33)</f>
        <v>14390122.609999999</v>
      </c>
      <c r="H34" s="192">
        <f>SUM(H22:H33)</f>
        <v>15634428.619999999</v>
      </c>
      <c r="I34" s="192">
        <v>15912583.23</v>
      </c>
      <c r="J34" s="192">
        <f>SUM(J22:J33)</f>
        <v>17438586</v>
      </c>
    </row>
    <row r="35" spans="1:10" ht="15.75" thickBot="1" x14ac:dyDescent="0.3">
      <c r="A35" s="2" t="s">
        <v>35</v>
      </c>
      <c r="B35" s="104"/>
      <c r="C35" s="105">
        <v>32</v>
      </c>
      <c r="D35" s="106">
        <f>SUM(D34-D21)</f>
        <v>231235.61999999732</v>
      </c>
      <c r="E35" s="106">
        <v>88132.319999998435</v>
      </c>
      <c r="F35" s="106">
        <f>SUM(F34-F21)</f>
        <v>243100.91000000015</v>
      </c>
      <c r="G35" s="106">
        <f>SUM(G34-G21)</f>
        <v>42826.349999999627</v>
      </c>
      <c r="H35" s="106">
        <f>SUM(H34-H21)</f>
        <v>114000.05000000075</v>
      </c>
      <c r="I35" s="106">
        <v>212952.29</v>
      </c>
      <c r="J35" s="106">
        <f>SUM(J34-J21)</f>
        <v>285127.30000000075</v>
      </c>
    </row>
    <row r="36" spans="1:10" x14ac:dyDescent="0.25">
      <c r="A36" s="58" t="s">
        <v>36</v>
      </c>
      <c r="B36" s="6">
        <v>591</v>
      </c>
      <c r="C36" s="7">
        <v>33</v>
      </c>
      <c r="D36" s="23"/>
      <c r="E36" s="23"/>
      <c r="F36" s="23"/>
      <c r="G36" s="23"/>
      <c r="H36" s="23"/>
      <c r="I36" s="23"/>
      <c r="J36" s="23"/>
    </row>
    <row r="37" spans="1:10" ht="15.75" thickBot="1" x14ac:dyDescent="0.3">
      <c r="A37" s="19" t="s">
        <v>37</v>
      </c>
      <c r="B37" s="16"/>
      <c r="C37" s="17">
        <v>34</v>
      </c>
      <c r="D37" s="22">
        <f>SUM(D35-D36)</f>
        <v>231235.61999999732</v>
      </c>
      <c r="E37" s="22">
        <f>(E35-E36)</f>
        <v>88132.319999998435</v>
      </c>
      <c r="F37" s="22">
        <f>(F35-F36)</f>
        <v>243100.91000000015</v>
      </c>
      <c r="G37" s="22">
        <f>(G35-G36)</f>
        <v>42826.349999999627</v>
      </c>
      <c r="H37" s="22">
        <f>(H35-H36)</f>
        <v>114000.05000000075</v>
      </c>
      <c r="I37" s="22">
        <v>212952.29</v>
      </c>
      <c r="J37" s="225">
        <f>SUM(J35-J36)</f>
        <v>285127.30000000075</v>
      </c>
    </row>
  </sheetData>
  <mergeCells count="1">
    <mergeCell ref="A2:J2"/>
  </mergeCells>
  <pageMargins left="0.7" right="0.7" top="0.78749999999999998" bottom="0.78749999999999998" header="0.51180555555555496" footer="0.51180555555555496"/>
  <pageSetup paperSize="9" scale="78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43"/>
  <sheetViews>
    <sheetView view="pageBreakPreview" topLeftCell="A13" zoomScaleNormal="100" zoomScaleSheetLayoutView="100" workbookViewId="0">
      <selection activeCell="A2" sqref="A2:J3"/>
    </sheetView>
  </sheetViews>
  <sheetFormatPr defaultRowHeight="15" x14ac:dyDescent="0.25"/>
  <cols>
    <col min="1" max="1" width="36.85546875" customWidth="1"/>
    <col min="4" max="4" width="13.140625" customWidth="1"/>
    <col min="5" max="5" width="13.28515625" customWidth="1"/>
    <col min="6" max="6" width="14.28515625" customWidth="1"/>
    <col min="7" max="7" width="13.85546875" customWidth="1"/>
    <col min="8" max="8" width="12.42578125" customWidth="1"/>
    <col min="9" max="10" width="13.42578125" customWidth="1"/>
  </cols>
  <sheetData>
    <row r="1" spans="1:10" ht="15.75" thickBot="1" x14ac:dyDescent="0.3">
      <c r="C1" s="1"/>
      <c r="D1" s="1"/>
      <c r="E1" s="1"/>
      <c r="F1" s="227"/>
      <c r="G1" s="227"/>
      <c r="H1" s="1"/>
    </row>
    <row r="2" spans="1:10" x14ac:dyDescent="0.25">
      <c r="A2" s="48" t="s">
        <v>48</v>
      </c>
      <c r="B2" s="49"/>
      <c r="C2" s="49"/>
      <c r="D2" s="49"/>
      <c r="E2" s="49"/>
      <c r="F2" s="228"/>
      <c r="G2" s="228"/>
      <c r="H2" s="49"/>
      <c r="I2" s="38"/>
      <c r="J2" s="259"/>
    </row>
    <row r="3" spans="1:10" ht="15.75" thickBot="1" x14ac:dyDescent="0.3">
      <c r="A3" s="50" t="s">
        <v>49</v>
      </c>
      <c r="B3" s="51"/>
      <c r="C3" s="52"/>
      <c r="D3" s="52"/>
      <c r="E3" s="52"/>
      <c r="F3" s="229"/>
      <c r="G3" s="229"/>
      <c r="H3" s="52"/>
      <c r="I3" s="40"/>
      <c r="J3" s="260"/>
    </row>
    <row r="4" spans="1:10" x14ac:dyDescent="0.25">
      <c r="A4" s="48" t="s">
        <v>0</v>
      </c>
      <c r="B4" s="70" t="s">
        <v>1</v>
      </c>
      <c r="C4" s="78" t="s">
        <v>2</v>
      </c>
      <c r="D4" s="70" t="s">
        <v>43</v>
      </c>
      <c r="E4" s="78" t="s">
        <v>43</v>
      </c>
      <c r="F4" s="211" t="s">
        <v>43</v>
      </c>
      <c r="G4" s="211" t="s">
        <v>43</v>
      </c>
      <c r="H4" s="210" t="s">
        <v>43</v>
      </c>
      <c r="I4" s="211" t="s">
        <v>43</v>
      </c>
      <c r="J4" s="70" t="s">
        <v>43</v>
      </c>
    </row>
    <row r="5" spans="1:10" ht="15.75" thickBot="1" x14ac:dyDescent="0.3">
      <c r="A5" s="65"/>
      <c r="B5" s="71"/>
      <c r="C5" s="40"/>
      <c r="D5" s="88" t="s">
        <v>75</v>
      </c>
      <c r="E5" s="144" t="s">
        <v>73</v>
      </c>
      <c r="F5" s="213" t="s">
        <v>74</v>
      </c>
      <c r="G5" s="213" t="s">
        <v>72</v>
      </c>
      <c r="H5" s="212" t="s">
        <v>71</v>
      </c>
      <c r="I5" s="213" t="s">
        <v>58</v>
      </c>
      <c r="J5" s="88" t="s">
        <v>70</v>
      </c>
    </row>
    <row r="6" spans="1:10" x14ac:dyDescent="0.25">
      <c r="A6" s="66" t="s">
        <v>3</v>
      </c>
      <c r="B6" s="72">
        <v>501</v>
      </c>
      <c r="C6" s="79">
        <v>1</v>
      </c>
      <c r="D6" s="162">
        <v>2063</v>
      </c>
      <c r="E6" s="162">
        <v>2023</v>
      </c>
      <c r="F6" s="230">
        <v>2150</v>
      </c>
      <c r="G6" s="231">
        <v>1213.46</v>
      </c>
      <c r="H6" s="214">
        <v>1802.86475</v>
      </c>
      <c r="I6" s="214">
        <v>2710.48</v>
      </c>
      <c r="J6" s="85">
        <v>3168.54</v>
      </c>
    </row>
    <row r="7" spans="1:10" x14ac:dyDescent="0.25">
      <c r="A7" s="67" t="s">
        <v>4</v>
      </c>
      <c r="B7" s="73">
        <v>502</v>
      </c>
      <c r="C7" s="80">
        <v>2</v>
      </c>
      <c r="D7" s="163">
        <v>362</v>
      </c>
      <c r="E7" s="163">
        <v>332</v>
      </c>
      <c r="F7" s="232">
        <v>401</v>
      </c>
      <c r="G7" s="233">
        <v>266.67</v>
      </c>
      <c r="H7" s="208">
        <v>126.55739</v>
      </c>
      <c r="I7" s="208">
        <v>190.72</v>
      </c>
      <c r="J7" s="86">
        <v>255.23</v>
      </c>
    </row>
    <row r="8" spans="1:10" x14ac:dyDescent="0.25">
      <c r="A8" s="67" t="s">
        <v>5</v>
      </c>
      <c r="B8" s="73">
        <v>503</v>
      </c>
      <c r="C8" s="80">
        <v>3</v>
      </c>
      <c r="D8" s="163">
        <v>0</v>
      </c>
      <c r="E8" s="163">
        <v>0</v>
      </c>
      <c r="F8" s="232">
        <v>0</v>
      </c>
      <c r="G8" s="233">
        <v>0</v>
      </c>
      <c r="H8" s="208">
        <v>0</v>
      </c>
      <c r="I8" s="208">
        <v>0</v>
      </c>
      <c r="J8" s="86">
        <v>0</v>
      </c>
    </row>
    <row r="9" spans="1:10" x14ac:dyDescent="0.25">
      <c r="A9" s="67" t="s">
        <v>6</v>
      </c>
      <c r="B9" s="73">
        <v>504</v>
      </c>
      <c r="C9" s="80">
        <v>4</v>
      </c>
      <c r="D9" s="163">
        <v>0</v>
      </c>
      <c r="E9" s="163">
        <v>0</v>
      </c>
      <c r="F9" s="232">
        <v>0</v>
      </c>
      <c r="G9" s="233">
        <v>0</v>
      </c>
      <c r="H9" s="208">
        <v>0</v>
      </c>
      <c r="I9" s="208">
        <v>0</v>
      </c>
      <c r="J9" s="86">
        <v>0</v>
      </c>
    </row>
    <row r="10" spans="1:10" x14ac:dyDescent="0.25">
      <c r="A10" s="67" t="s">
        <v>7</v>
      </c>
      <c r="B10" s="73">
        <v>511</v>
      </c>
      <c r="C10" s="80">
        <v>5</v>
      </c>
      <c r="D10" s="163">
        <v>161</v>
      </c>
      <c r="E10" s="163">
        <v>148</v>
      </c>
      <c r="F10" s="232">
        <v>260</v>
      </c>
      <c r="G10" s="233">
        <v>57.88</v>
      </c>
      <c r="H10" s="208">
        <v>238.77898000000002</v>
      </c>
      <c r="I10" s="208">
        <v>130.41</v>
      </c>
      <c r="J10" s="86">
        <v>140.93</v>
      </c>
    </row>
    <row r="11" spans="1:10" x14ac:dyDescent="0.25">
      <c r="A11" s="67" t="s">
        <v>8</v>
      </c>
      <c r="B11" s="73">
        <v>512</v>
      </c>
      <c r="C11" s="80">
        <v>6</v>
      </c>
      <c r="D11" s="163">
        <v>0</v>
      </c>
      <c r="E11" s="163">
        <v>1</v>
      </c>
      <c r="F11" s="232">
        <v>1</v>
      </c>
      <c r="G11" s="233">
        <v>0</v>
      </c>
      <c r="H11" s="208">
        <v>0</v>
      </c>
      <c r="I11" s="208">
        <v>0</v>
      </c>
      <c r="J11" s="86">
        <v>0</v>
      </c>
    </row>
    <row r="12" spans="1:10" x14ac:dyDescent="0.25">
      <c r="A12" s="67" t="s">
        <v>9</v>
      </c>
      <c r="B12" s="73">
        <v>513</v>
      </c>
      <c r="C12" s="80">
        <v>7</v>
      </c>
      <c r="D12" s="163">
        <v>0</v>
      </c>
      <c r="E12" s="163">
        <v>0</v>
      </c>
      <c r="F12" s="232">
        <v>0</v>
      </c>
      <c r="G12" s="233">
        <v>0</v>
      </c>
      <c r="H12" s="208">
        <v>0</v>
      </c>
      <c r="I12" s="208">
        <v>0</v>
      </c>
      <c r="J12" s="86">
        <v>0</v>
      </c>
    </row>
    <row r="13" spans="1:10" x14ac:dyDescent="0.25">
      <c r="A13" s="67" t="s">
        <v>10</v>
      </c>
      <c r="B13" s="73">
        <v>518</v>
      </c>
      <c r="C13" s="80">
        <v>8</v>
      </c>
      <c r="D13" s="163">
        <v>147</v>
      </c>
      <c r="E13" s="163">
        <v>159</v>
      </c>
      <c r="F13" s="232">
        <v>180</v>
      </c>
      <c r="G13" s="233">
        <v>174.36</v>
      </c>
      <c r="H13" s="208">
        <v>322.38659000000001</v>
      </c>
      <c r="I13" s="208">
        <v>444.86</v>
      </c>
      <c r="J13" s="86">
        <v>539.29999999999995</v>
      </c>
    </row>
    <row r="14" spans="1:10" x14ac:dyDescent="0.25">
      <c r="A14" s="67" t="s">
        <v>11</v>
      </c>
      <c r="B14" s="73">
        <v>521</v>
      </c>
      <c r="C14" s="80">
        <v>9</v>
      </c>
      <c r="D14" s="163">
        <v>1510</v>
      </c>
      <c r="E14" s="163">
        <v>1584</v>
      </c>
      <c r="F14" s="232">
        <v>1843</v>
      </c>
      <c r="G14" s="233">
        <v>1856.95</v>
      </c>
      <c r="H14" s="208">
        <v>2172.8270000000002</v>
      </c>
      <c r="I14" s="208">
        <v>2249.4699999999998</v>
      </c>
      <c r="J14" s="86">
        <v>2666.5</v>
      </c>
    </row>
    <row r="15" spans="1:10" x14ac:dyDescent="0.25">
      <c r="A15" s="67" t="s">
        <v>12</v>
      </c>
      <c r="B15" s="73">
        <v>524</v>
      </c>
      <c r="C15" s="80">
        <v>10</v>
      </c>
      <c r="D15" s="163">
        <v>503</v>
      </c>
      <c r="E15" s="163">
        <v>527</v>
      </c>
      <c r="F15" s="232">
        <v>598</v>
      </c>
      <c r="G15" s="233">
        <v>606.41999999999996</v>
      </c>
      <c r="H15" s="208">
        <v>708.005</v>
      </c>
      <c r="I15" s="208">
        <v>721.92</v>
      </c>
      <c r="J15" s="86">
        <v>864.74</v>
      </c>
    </row>
    <row r="16" spans="1:10" x14ac:dyDescent="0.25">
      <c r="A16" s="67" t="s">
        <v>13</v>
      </c>
      <c r="B16" s="73">
        <v>525</v>
      </c>
      <c r="C16" s="80">
        <v>11</v>
      </c>
      <c r="D16" s="163">
        <v>6</v>
      </c>
      <c r="E16" s="163">
        <v>7</v>
      </c>
      <c r="F16" s="232">
        <v>8</v>
      </c>
      <c r="G16" s="233">
        <v>7.54</v>
      </c>
      <c r="H16" s="208">
        <v>8.798</v>
      </c>
      <c r="I16" s="208">
        <v>8.99</v>
      </c>
      <c r="J16" s="86">
        <v>10.75</v>
      </c>
    </row>
    <row r="17" spans="1:10" x14ac:dyDescent="0.25">
      <c r="A17" s="67" t="s">
        <v>14</v>
      </c>
      <c r="B17" s="73">
        <v>527</v>
      </c>
      <c r="C17" s="80">
        <v>12</v>
      </c>
      <c r="D17" s="163">
        <v>28</v>
      </c>
      <c r="E17" s="163">
        <v>30</v>
      </c>
      <c r="F17" s="232">
        <v>34</v>
      </c>
      <c r="G17" s="233">
        <v>39.64</v>
      </c>
      <c r="H17" s="208">
        <v>48.495599999999996</v>
      </c>
      <c r="I17" s="208">
        <v>41.66</v>
      </c>
      <c r="J17" s="86">
        <v>49.76</v>
      </c>
    </row>
    <row r="18" spans="1:10" x14ac:dyDescent="0.25">
      <c r="A18" s="67" t="s">
        <v>15</v>
      </c>
      <c r="B18" s="73">
        <v>528</v>
      </c>
      <c r="C18" s="80">
        <v>13</v>
      </c>
      <c r="D18" s="163">
        <v>0</v>
      </c>
      <c r="E18" s="163">
        <v>0</v>
      </c>
      <c r="F18" s="232">
        <v>0</v>
      </c>
      <c r="G18" s="233">
        <v>0</v>
      </c>
      <c r="H18" s="208">
        <v>0</v>
      </c>
      <c r="I18" s="208">
        <v>0</v>
      </c>
      <c r="J18" s="86">
        <v>0</v>
      </c>
    </row>
    <row r="19" spans="1:10" x14ac:dyDescent="0.25">
      <c r="A19" s="67" t="s">
        <v>16</v>
      </c>
      <c r="B19" s="73"/>
      <c r="C19" s="80">
        <v>14</v>
      </c>
      <c r="D19" s="163">
        <v>9</v>
      </c>
      <c r="E19" s="163">
        <v>0</v>
      </c>
      <c r="F19" s="232">
        <v>9</v>
      </c>
      <c r="G19" s="233">
        <v>13.33</v>
      </c>
      <c r="H19" s="208">
        <v>9.5035799999999995</v>
      </c>
      <c r="I19" s="208">
        <v>10.42</v>
      </c>
      <c r="J19" s="86">
        <v>9.98</v>
      </c>
    </row>
    <row r="20" spans="1:10" x14ac:dyDescent="0.25">
      <c r="A20" s="67" t="s">
        <v>17</v>
      </c>
      <c r="B20" s="73">
        <v>548</v>
      </c>
      <c r="C20" s="80">
        <v>15</v>
      </c>
      <c r="D20" s="163"/>
      <c r="E20" s="163">
        <v>11</v>
      </c>
      <c r="F20" s="232">
        <v>0</v>
      </c>
      <c r="G20" s="233">
        <v>0</v>
      </c>
      <c r="H20" s="208">
        <v>0</v>
      </c>
      <c r="I20" s="208">
        <v>0</v>
      </c>
      <c r="J20" s="86">
        <v>0</v>
      </c>
    </row>
    <row r="21" spans="1:10" x14ac:dyDescent="0.25">
      <c r="A21" s="67" t="s">
        <v>18</v>
      </c>
      <c r="B21" s="73">
        <v>551</v>
      </c>
      <c r="C21" s="80">
        <v>16</v>
      </c>
      <c r="D21" s="163">
        <v>69</v>
      </c>
      <c r="E21" s="163">
        <v>62</v>
      </c>
      <c r="F21" s="232">
        <v>62</v>
      </c>
      <c r="G21" s="233">
        <v>57.51</v>
      </c>
      <c r="H21" s="208">
        <v>60.302</v>
      </c>
      <c r="I21" s="208">
        <v>66.33</v>
      </c>
      <c r="J21" s="86">
        <v>75.23</v>
      </c>
    </row>
    <row r="22" spans="1:10" ht="15.75" thickBot="1" x14ac:dyDescent="0.3">
      <c r="A22" s="98" t="s">
        <v>19</v>
      </c>
      <c r="B22" s="99">
        <v>558</v>
      </c>
      <c r="C22" s="100">
        <v>17</v>
      </c>
      <c r="D22" s="168">
        <v>4</v>
      </c>
      <c r="E22" s="168">
        <v>12</v>
      </c>
      <c r="F22" s="232">
        <v>77</v>
      </c>
      <c r="G22" s="233">
        <v>24.85</v>
      </c>
      <c r="H22" s="209">
        <v>45.655010000000004</v>
      </c>
      <c r="I22" s="209">
        <v>33.409999999999997</v>
      </c>
      <c r="J22" s="109">
        <v>9.16</v>
      </c>
    </row>
    <row r="23" spans="1:10" x14ac:dyDescent="0.25">
      <c r="A23" s="48" t="s">
        <v>44</v>
      </c>
      <c r="B23" s="107"/>
      <c r="C23" s="108"/>
      <c r="D23" s="199"/>
      <c r="E23" s="197"/>
      <c r="F23" s="234"/>
      <c r="G23" s="215"/>
      <c r="H23" s="215"/>
      <c r="I23" s="215"/>
      <c r="J23" s="35"/>
    </row>
    <row r="24" spans="1:10" ht="15.75" thickBot="1" x14ac:dyDescent="0.3">
      <c r="A24" s="50" t="s">
        <v>45</v>
      </c>
      <c r="B24" s="77"/>
      <c r="C24" s="96">
        <v>18</v>
      </c>
      <c r="D24" s="173">
        <v>4862</v>
      </c>
      <c r="E24" s="201">
        <v>4896</v>
      </c>
      <c r="F24" s="221">
        <f>SUM(F6:F23)</f>
        <v>5623</v>
      </c>
      <c r="G24" s="216">
        <v>4318.6099999999997</v>
      </c>
      <c r="H24" s="216">
        <f>SUM(H6:H23)</f>
        <v>5544.1738999999998</v>
      </c>
      <c r="I24" s="216">
        <f>SUM(I6:I23)</f>
        <v>6608.6699999999992</v>
      </c>
      <c r="J24" s="28">
        <v>7789.11</v>
      </c>
    </row>
    <row r="25" spans="1:10" x14ac:dyDescent="0.25">
      <c r="A25" s="111" t="s">
        <v>21</v>
      </c>
      <c r="B25" s="112">
        <v>601</v>
      </c>
      <c r="C25" s="113">
        <v>19</v>
      </c>
      <c r="D25" s="162">
        <v>0</v>
      </c>
      <c r="E25" s="162">
        <v>0</v>
      </c>
      <c r="F25" s="235">
        <v>0</v>
      </c>
      <c r="G25" s="235">
        <v>0</v>
      </c>
      <c r="H25" s="217">
        <v>0</v>
      </c>
      <c r="I25" s="214">
        <v>0</v>
      </c>
      <c r="J25" s="85">
        <v>0</v>
      </c>
    </row>
    <row r="26" spans="1:10" x14ac:dyDescent="0.25">
      <c r="A26" s="67" t="s">
        <v>22</v>
      </c>
      <c r="B26" s="73">
        <v>602</v>
      </c>
      <c r="C26" s="80">
        <v>20</v>
      </c>
      <c r="D26" s="163">
        <v>2399</v>
      </c>
      <c r="E26" s="163">
        <v>2359</v>
      </c>
      <c r="F26" s="232">
        <v>2713</v>
      </c>
      <c r="G26" s="233">
        <v>1610.96</v>
      </c>
      <c r="H26" s="208">
        <v>2292.7351899999999</v>
      </c>
      <c r="I26" s="208">
        <v>3188.2</v>
      </c>
      <c r="J26" s="86">
        <v>3918.51</v>
      </c>
    </row>
    <row r="27" spans="1:10" x14ac:dyDescent="0.25">
      <c r="A27" s="67" t="s">
        <v>23</v>
      </c>
      <c r="B27" s="73">
        <v>603</v>
      </c>
      <c r="C27" s="80">
        <v>21</v>
      </c>
      <c r="D27" s="163">
        <v>0</v>
      </c>
      <c r="E27" s="163">
        <v>0</v>
      </c>
      <c r="F27" s="232">
        <v>0</v>
      </c>
      <c r="G27" s="233">
        <v>0</v>
      </c>
      <c r="H27" s="208">
        <v>0</v>
      </c>
      <c r="I27" s="208">
        <v>0</v>
      </c>
      <c r="J27" s="86">
        <v>0</v>
      </c>
    </row>
    <row r="28" spans="1:10" x14ac:dyDescent="0.25">
      <c r="A28" s="67" t="s">
        <v>24</v>
      </c>
      <c r="B28" s="73">
        <v>604</v>
      </c>
      <c r="C28" s="80">
        <v>22</v>
      </c>
      <c r="D28" s="163">
        <v>0</v>
      </c>
      <c r="E28" s="163">
        <v>0</v>
      </c>
      <c r="F28" s="232">
        <v>0</v>
      </c>
      <c r="G28" s="233">
        <v>0</v>
      </c>
      <c r="H28" s="208">
        <v>0</v>
      </c>
      <c r="I28" s="208">
        <v>0</v>
      </c>
      <c r="J28" s="86">
        <v>0</v>
      </c>
    </row>
    <row r="29" spans="1:10" x14ac:dyDescent="0.25">
      <c r="A29" s="67" t="s">
        <v>25</v>
      </c>
      <c r="B29" s="73">
        <v>609</v>
      </c>
      <c r="C29" s="80">
        <v>23</v>
      </c>
      <c r="D29" s="163">
        <v>0</v>
      </c>
      <c r="E29" s="163">
        <v>0</v>
      </c>
      <c r="F29" s="232">
        <v>0</v>
      </c>
      <c r="G29" s="233">
        <v>0</v>
      </c>
      <c r="H29" s="208">
        <v>0</v>
      </c>
      <c r="I29" s="208">
        <v>0</v>
      </c>
      <c r="J29" s="86">
        <v>0</v>
      </c>
    </row>
    <row r="30" spans="1:10" x14ac:dyDescent="0.25">
      <c r="A30" s="67" t="s">
        <v>26</v>
      </c>
      <c r="B30" s="73">
        <v>644</v>
      </c>
      <c r="C30" s="80">
        <v>24</v>
      </c>
      <c r="D30" s="163">
        <v>0</v>
      </c>
      <c r="E30" s="163">
        <v>0</v>
      </c>
      <c r="F30" s="232">
        <v>0</v>
      </c>
      <c r="G30" s="233">
        <v>0</v>
      </c>
      <c r="H30" s="208">
        <v>0</v>
      </c>
      <c r="I30" s="208">
        <v>0</v>
      </c>
      <c r="J30" s="86">
        <v>0</v>
      </c>
    </row>
    <row r="31" spans="1:10" x14ac:dyDescent="0.25">
      <c r="A31" s="67" t="s">
        <v>27</v>
      </c>
      <c r="B31" s="73">
        <v>663</v>
      </c>
      <c r="C31" s="80">
        <v>25</v>
      </c>
      <c r="D31" s="163">
        <v>0</v>
      </c>
      <c r="E31" s="163">
        <v>0</v>
      </c>
      <c r="F31" s="232">
        <v>0</v>
      </c>
      <c r="G31" s="233">
        <v>0</v>
      </c>
      <c r="H31" s="208">
        <v>0</v>
      </c>
      <c r="I31" s="208">
        <v>0</v>
      </c>
      <c r="J31" s="86">
        <v>0</v>
      </c>
    </row>
    <row r="32" spans="1:10" x14ac:dyDescent="0.25">
      <c r="A32" s="67" t="s">
        <v>28</v>
      </c>
      <c r="B32" s="73">
        <v>648</v>
      </c>
      <c r="C32" s="80">
        <v>26</v>
      </c>
      <c r="D32" s="163">
        <v>40</v>
      </c>
      <c r="E32" s="163">
        <v>40</v>
      </c>
      <c r="F32" s="232">
        <v>0</v>
      </c>
      <c r="G32" s="233">
        <v>0</v>
      </c>
      <c r="H32" s="208">
        <v>0</v>
      </c>
      <c r="I32" s="208">
        <v>0</v>
      </c>
      <c r="J32" s="86">
        <v>0</v>
      </c>
    </row>
    <row r="33" spans="1:10" x14ac:dyDescent="0.25">
      <c r="A33" s="67" t="s">
        <v>29</v>
      </c>
      <c r="B33" s="73">
        <v>649</v>
      </c>
      <c r="C33" s="80">
        <v>27</v>
      </c>
      <c r="D33" s="163">
        <v>2</v>
      </c>
      <c r="E33" s="163">
        <v>7</v>
      </c>
      <c r="F33" s="232">
        <v>1</v>
      </c>
      <c r="G33" s="233">
        <v>7.78</v>
      </c>
      <c r="H33" s="208">
        <v>6.5962000000000005</v>
      </c>
      <c r="I33" s="208">
        <v>7.64</v>
      </c>
      <c r="J33" s="86">
        <v>4.2</v>
      </c>
    </row>
    <row r="34" spans="1:10" x14ac:dyDescent="0.25">
      <c r="A34" s="67" t="s">
        <v>30</v>
      </c>
      <c r="B34" s="75" t="s">
        <v>31</v>
      </c>
      <c r="C34" s="80">
        <v>28</v>
      </c>
      <c r="D34" s="163">
        <v>0</v>
      </c>
      <c r="E34" s="163">
        <v>0</v>
      </c>
      <c r="F34" s="232">
        <v>0</v>
      </c>
      <c r="G34" s="233">
        <v>0</v>
      </c>
      <c r="H34" s="208">
        <v>0</v>
      </c>
      <c r="I34" s="208">
        <v>0</v>
      </c>
      <c r="J34" s="86">
        <v>0</v>
      </c>
    </row>
    <row r="35" spans="1:10" x14ac:dyDescent="0.25">
      <c r="A35" s="67" t="s">
        <v>32</v>
      </c>
      <c r="B35" s="73">
        <v>662</v>
      </c>
      <c r="C35" s="80">
        <v>29</v>
      </c>
      <c r="D35" s="163">
        <v>1</v>
      </c>
      <c r="E35" s="163">
        <v>1</v>
      </c>
      <c r="F35" s="232">
        <v>1</v>
      </c>
      <c r="G35" s="233">
        <v>0.6</v>
      </c>
      <c r="H35" s="208">
        <v>0.35116000000000003</v>
      </c>
      <c r="I35" s="208">
        <v>0.22</v>
      </c>
      <c r="J35" s="86">
        <v>0</v>
      </c>
    </row>
    <row r="36" spans="1:10" ht="15.75" thickBot="1" x14ac:dyDescent="0.3">
      <c r="A36" s="164" t="s">
        <v>33</v>
      </c>
      <c r="B36" s="165">
        <v>672</v>
      </c>
      <c r="C36" s="166">
        <v>30</v>
      </c>
      <c r="D36" s="168">
        <v>2493</v>
      </c>
      <c r="E36" s="168">
        <v>2549</v>
      </c>
      <c r="F36" s="236">
        <v>2840</v>
      </c>
      <c r="G36" s="237">
        <v>2993.91</v>
      </c>
      <c r="H36" s="218">
        <v>3360.3209999999999</v>
      </c>
      <c r="I36" s="209">
        <v>3304.12</v>
      </c>
      <c r="J36" s="109">
        <v>3908.52</v>
      </c>
    </row>
    <row r="37" spans="1:10" x14ac:dyDescent="0.25">
      <c r="A37" s="53" t="s">
        <v>46</v>
      </c>
      <c r="B37" s="76"/>
      <c r="C37" s="83"/>
      <c r="D37" s="93"/>
      <c r="E37" s="200"/>
      <c r="F37" s="238"/>
      <c r="G37" s="239"/>
      <c r="H37" s="219"/>
      <c r="I37" s="223"/>
      <c r="J37" s="36"/>
    </row>
    <row r="38" spans="1:10" ht="15.75" thickBot="1" x14ac:dyDescent="0.3">
      <c r="A38" s="50" t="s">
        <v>47</v>
      </c>
      <c r="B38" s="77"/>
      <c r="C38" s="96">
        <v>31</v>
      </c>
      <c r="D38" s="173">
        <f>SUM(D26:D37)</f>
        <v>4935</v>
      </c>
      <c r="E38" s="201">
        <v>4956</v>
      </c>
      <c r="F38" s="240">
        <v>5555</v>
      </c>
      <c r="G38" s="241">
        <v>4613.25</v>
      </c>
      <c r="H38" s="221">
        <f>SUM(H25:H37)</f>
        <v>5660.0035499999994</v>
      </c>
      <c r="I38" s="216">
        <f>SUM(I25:I37)</f>
        <v>6500.1799999999994</v>
      </c>
      <c r="J38" s="28">
        <v>7831.24</v>
      </c>
    </row>
    <row r="39" spans="1:10" x14ac:dyDescent="0.25">
      <c r="A39" s="48" t="s">
        <v>50</v>
      </c>
      <c r="B39" s="93"/>
      <c r="C39" s="94"/>
      <c r="D39" s="93"/>
      <c r="E39" s="83"/>
      <c r="F39" s="242"/>
      <c r="G39" s="243"/>
      <c r="H39" s="222"/>
      <c r="I39" s="223"/>
      <c r="J39" s="36"/>
    </row>
    <row r="40" spans="1:10" ht="15.75" thickBot="1" x14ac:dyDescent="0.3">
      <c r="A40" s="50" t="s">
        <v>51</v>
      </c>
      <c r="B40" s="77"/>
      <c r="C40" s="96">
        <v>32</v>
      </c>
      <c r="D40" s="97">
        <f t="shared" ref="D40:I40" si="0">D38-D24</f>
        <v>73</v>
      </c>
      <c r="E40" s="28">
        <f t="shared" si="0"/>
        <v>60</v>
      </c>
      <c r="F40" s="221">
        <f t="shared" si="0"/>
        <v>-68</v>
      </c>
      <c r="G40" s="221">
        <f t="shared" si="0"/>
        <v>294.64000000000033</v>
      </c>
      <c r="H40" s="221">
        <f t="shared" si="0"/>
        <v>115.82964999999967</v>
      </c>
      <c r="I40" s="216">
        <f t="shared" si="0"/>
        <v>-108.48999999999978</v>
      </c>
      <c r="J40" s="28">
        <v>42.13</v>
      </c>
    </row>
    <row r="41" spans="1:10" x14ac:dyDescent="0.25">
      <c r="A41" s="66" t="s">
        <v>36</v>
      </c>
      <c r="B41" s="72">
        <v>591</v>
      </c>
      <c r="C41" s="79">
        <v>33</v>
      </c>
      <c r="D41" s="89">
        <v>0</v>
      </c>
      <c r="E41" s="89">
        <v>0</v>
      </c>
      <c r="F41" s="214">
        <v>0</v>
      </c>
      <c r="G41" s="214">
        <v>0</v>
      </c>
      <c r="H41" s="214">
        <v>0</v>
      </c>
      <c r="I41" s="214">
        <v>0</v>
      </c>
      <c r="J41" s="85">
        <v>0</v>
      </c>
    </row>
    <row r="42" spans="1:10" x14ac:dyDescent="0.25">
      <c r="A42" s="69" t="s">
        <v>50</v>
      </c>
      <c r="B42" s="76"/>
      <c r="C42" s="83"/>
      <c r="D42" s="76"/>
      <c r="E42" s="83"/>
      <c r="F42" s="244"/>
      <c r="G42" s="244"/>
      <c r="H42" s="220"/>
      <c r="I42" s="220"/>
      <c r="J42" s="34"/>
    </row>
    <row r="43" spans="1:10" ht="15.75" thickBot="1" x14ac:dyDescent="0.3">
      <c r="A43" s="39" t="s">
        <v>52</v>
      </c>
      <c r="B43" s="77"/>
      <c r="C43" s="84">
        <v>34</v>
      </c>
      <c r="D43" s="92">
        <f t="shared" ref="D43:I43" si="1">D40</f>
        <v>73</v>
      </c>
      <c r="E43" s="92">
        <f t="shared" si="1"/>
        <v>60</v>
      </c>
      <c r="F43" s="216">
        <f t="shared" si="1"/>
        <v>-68</v>
      </c>
      <c r="G43" s="216">
        <f t="shared" si="1"/>
        <v>294.64000000000033</v>
      </c>
      <c r="H43" s="224">
        <f t="shared" si="1"/>
        <v>115.82964999999967</v>
      </c>
      <c r="I43" s="224">
        <f t="shared" si="1"/>
        <v>-108.48999999999978</v>
      </c>
      <c r="J43" s="28">
        <v>42.13</v>
      </c>
    </row>
  </sheetData>
  <pageMargins left="0.70866141732283472" right="0.70866141732283472" top="0.78740157480314965" bottom="0.78740157480314965" header="0.31496062992125984" footer="0.31496062992125984"/>
  <pageSetup paperSize="9" scale="76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43"/>
  <sheetViews>
    <sheetView view="pageBreakPreview" topLeftCell="A16" zoomScaleNormal="100" zoomScaleSheetLayoutView="100" workbookViewId="0">
      <selection activeCell="A2" sqref="A2:J3"/>
    </sheetView>
  </sheetViews>
  <sheetFormatPr defaultRowHeight="15" x14ac:dyDescent="0.25"/>
  <cols>
    <col min="1" max="1" width="34.140625" customWidth="1"/>
    <col min="4" max="4" width="12.42578125" customWidth="1"/>
    <col min="5" max="5" width="12.5703125" customWidth="1"/>
    <col min="6" max="6" width="13.42578125" customWidth="1"/>
    <col min="7" max="7" width="14.28515625" customWidth="1"/>
    <col min="8" max="8" width="13.28515625" customWidth="1"/>
    <col min="9" max="10" width="14.42578125" customWidth="1"/>
  </cols>
  <sheetData>
    <row r="1" spans="1:10" ht="15.75" thickBot="1" x14ac:dyDescent="0.3">
      <c r="A1" s="20"/>
      <c r="B1" s="20"/>
      <c r="C1" s="21"/>
      <c r="D1" s="21"/>
      <c r="E1" s="21"/>
      <c r="F1" s="21"/>
      <c r="G1" s="21"/>
      <c r="H1" s="21"/>
      <c r="I1" s="20"/>
      <c r="J1" s="20"/>
    </row>
    <row r="2" spans="1:10" x14ac:dyDescent="0.25">
      <c r="A2" s="48" t="s">
        <v>48</v>
      </c>
      <c r="B2" s="49"/>
      <c r="C2" s="49"/>
      <c r="D2" s="49"/>
      <c r="E2" s="49"/>
      <c r="F2" s="49"/>
      <c r="G2" s="49"/>
      <c r="H2" s="49"/>
      <c r="I2" s="38"/>
      <c r="J2" s="259"/>
    </row>
    <row r="3" spans="1:10" ht="15.75" thickBot="1" x14ac:dyDescent="0.3">
      <c r="A3" s="50" t="s">
        <v>53</v>
      </c>
      <c r="B3" s="51"/>
      <c r="C3" s="52"/>
      <c r="D3" s="52"/>
      <c r="E3" s="52"/>
      <c r="F3" s="52"/>
      <c r="G3" s="52"/>
      <c r="H3" s="52"/>
      <c r="I3" s="40"/>
      <c r="J3" s="260"/>
    </row>
    <row r="4" spans="1:10" x14ac:dyDescent="0.25">
      <c r="A4" s="53" t="s">
        <v>0</v>
      </c>
      <c r="B4" s="115" t="s">
        <v>1</v>
      </c>
      <c r="C4" s="70" t="s">
        <v>2</v>
      </c>
      <c r="D4" s="149" t="s">
        <v>43</v>
      </c>
      <c r="E4" s="70" t="s">
        <v>43</v>
      </c>
      <c r="F4" s="149" t="s">
        <v>43</v>
      </c>
      <c r="G4" s="70" t="s">
        <v>43</v>
      </c>
      <c r="H4" s="148" t="s">
        <v>43</v>
      </c>
      <c r="I4" s="115" t="s">
        <v>43</v>
      </c>
      <c r="J4" s="115" t="s">
        <v>43</v>
      </c>
    </row>
    <row r="5" spans="1:10" ht="15.75" thickBot="1" x14ac:dyDescent="0.3">
      <c r="A5" s="65"/>
      <c r="B5" s="71"/>
      <c r="C5" s="71"/>
      <c r="D5" s="144" t="s">
        <v>75</v>
      </c>
      <c r="E5" s="88" t="s">
        <v>73</v>
      </c>
      <c r="F5" s="144" t="s">
        <v>74</v>
      </c>
      <c r="G5" s="88" t="s">
        <v>72</v>
      </c>
      <c r="H5" s="142" t="s">
        <v>71</v>
      </c>
      <c r="I5" s="88" t="s">
        <v>58</v>
      </c>
      <c r="J5" s="88" t="s">
        <v>70</v>
      </c>
    </row>
    <row r="6" spans="1:10" x14ac:dyDescent="0.25">
      <c r="A6" s="66" t="s">
        <v>3</v>
      </c>
      <c r="B6" s="72">
        <v>501</v>
      </c>
      <c r="C6" s="72">
        <v>1</v>
      </c>
      <c r="D6" s="202">
        <v>80</v>
      </c>
      <c r="E6" s="194">
        <v>1685</v>
      </c>
      <c r="F6" s="162">
        <v>1943</v>
      </c>
      <c r="G6" s="157">
        <v>1060.1787400000001</v>
      </c>
      <c r="H6" s="89">
        <v>1365.0661299999999</v>
      </c>
      <c r="I6" s="89">
        <v>2008.05</v>
      </c>
      <c r="J6" s="85">
        <v>2227.79</v>
      </c>
    </row>
    <row r="7" spans="1:10" x14ac:dyDescent="0.25">
      <c r="A7" s="67" t="s">
        <v>4</v>
      </c>
      <c r="B7" s="73">
        <v>502</v>
      </c>
      <c r="C7" s="73">
        <v>2</v>
      </c>
      <c r="D7" s="203">
        <v>461</v>
      </c>
      <c r="E7" s="195">
        <v>443</v>
      </c>
      <c r="F7" s="163">
        <v>553</v>
      </c>
      <c r="G7" s="157">
        <v>450.54</v>
      </c>
      <c r="H7" s="90">
        <v>316.87950000000001</v>
      </c>
      <c r="I7" s="90">
        <v>978.89</v>
      </c>
      <c r="J7" s="86">
        <v>641.03</v>
      </c>
    </row>
    <row r="8" spans="1:10" x14ac:dyDescent="0.25">
      <c r="A8" s="67" t="s">
        <v>5</v>
      </c>
      <c r="B8" s="73">
        <v>503</v>
      </c>
      <c r="C8" s="73">
        <v>3</v>
      </c>
      <c r="D8" s="203">
        <v>0</v>
      </c>
      <c r="E8" s="195">
        <v>0</v>
      </c>
      <c r="F8" s="163">
        <v>0</v>
      </c>
      <c r="G8" s="157">
        <v>0</v>
      </c>
      <c r="H8" s="90">
        <v>0</v>
      </c>
      <c r="I8" s="90">
        <v>0</v>
      </c>
      <c r="J8" s="86">
        <v>0</v>
      </c>
    </row>
    <row r="9" spans="1:10" x14ac:dyDescent="0.25">
      <c r="A9" s="67" t="s">
        <v>6</v>
      </c>
      <c r="B9" s="73">
        <v>504</v>
      </c>
      <c r="C9" s="73">
        <v>4</v>
      </c>
      <c r="D9" s="203">
        <v>0</v>
      </c>
      <c r="E9" s="195">
        <v>0</v>
      </c>
      <c r="F9" s="163">
        <v>0</v>
      </c>
      <c r="G9" s="157">
        <v>0</v>
      </c>
      <c r="H9" s="90">
        <v>0</v>
      </c>
      <c r="I9" s="90">
        <v>0</v>
      </c>
      <c r="J9" s="86">
        <v>0</v>
      </c>
    </row>
    <row r="10" spans="1:10" x14ac:dyDescent="0.25">
      <c r="A10" s="67" t="s">
        <v>7</v>
      </c>
      <c r="B10" s="73">
        <v>511</v>
      </c>
      <c r="C10" s="73">
        <v>5</v>
      </c>
      <c r="D10" s="203">
        <v>77</v>
      </c>
      <c r="E10" s="195">
        <v>109</v>
      </c>
      <c r="F10" s="163">
        <v>153</v>
      </c>
      <c r="G10" s="157">
        <v>120.05895</v>
      </c>
      <c r="H10" s="90">
        <v>187.27955</v>
      </c>
      <c r="I10" s="90">
        <v>231.23</v>
      </c>
      <c r="J10" s="86">
        <v>216.38</v>
      </c>
    </row>
    <row r="11" spans="1:10" x14ac:dyDescent="0.25">
      <c r="A11" s="67" t="s">
        <v>8</v>
      </c>
      <c r="B11" s="73">
        <v>512</v>
      </c>
      <c r="C11" s="73">
        <v>6</v>
      </c>
      <c r="D11" s="203">
        <v>0</v>
      </c>
      <c r="E11" s="195">
        <v>0</v>
      </c>
      <c r="F11" s="163">
        <v>0</v>
      </c>
      <c r="G11" s="157">
        <v>0</v>
      </c>
      <c r="H11" s="90">
        <v>0</v>
      </c>
      <c r="I11" s="90">
        <v>0</v>
      </c>
      <c r="J11" s="86">
        <v>0</v>
      </c>
    </row>
    <row r="12" spans="1:10" x14ac:dyDescent="0.25">
      <c r="A12" s="67" t="s">
        <v>9</v>
      </c>
      <c r="B12" s="73">
        <v>513</v>
      </c>
      <c r="C12" s="73">
        <v>7</v>
      </c>
      <c r="D12" s="203">
        <v>0</v>
      </c>
      <c r="E12" s="195">
        <v>0</v>
      </c>
      <c r="F12" s="163">
        <v>0</v>
      </c>
      <c r="G12" s="157">
        <v>0</v>
      </c>
      <c r="H12" s="90">
        <v>0</v>
      </c>
      <c r="I12" s="90">
        <v>0</v>
      </c>
      <c r="J12" s="86">
        <v>0</v>
      </c>
    </row>
    <row r="13" spans="1:10" x14ac:dyDescent="0.25">
      <c r="A13" s="67" t="s">
        <v>10</v>
      </c>
      <c r="B13" s="73">
        <v>518</v>
      </c>
      <c r="C13" s="73">
        <v>8</v>
      </c>
      <c r="D13" s="203">
        <v>126</v>
      </c>
      <c r="E13" s="195">
        <v>148</v>
      </c>
      <c r="F13" s="163">
        <v>139</v>
      </c>
      <c r="G13" s="157">
        <v>165.54938000000001</v>
      </c>
      <c r="H13" s="90">
        <v>272.90257000000003</v>
      </c>
      <c r="I13" s="90">
        <v>410.96</v>
      </c>
      <c r="J13" s="86">
        <v>392.28</v>
      </c>
    </row>
    <row r="14" spans="1:10" x14ac:dyDescent="0.25">
      <c r="A14" s="67" t="s">
        <v>11</v>
      </c>
      <c r="B14" s="73">
        <v>521</v>
      </c>
      <c r="C14" s="73">
        <v>9</v>
      </c>
      <c r="D14" s="203">
        <v>1238</v>
      </c>
      <c r="E14" s="195">
        <v>1326</v>
      </c>
      <c r="F14" s="163">
        <v>1626</v>
      </c>
      <c r="G14" s="157">
        <v>1647.7349999999999</v>
      </c>
      <c r="H14" s="90">
        <v>1760.261</v>
      </c>
      <c r="I14" s="90">
        <v>1784.47</v>
      </c>
      <c r="J14" s="86">
        <v>1941.2</v>
      </c>
    </row>
    <row r="15" spans="1:10" x14ac:dyDescent="0.25">
      <c r="A15" s="67" t="s">
        <v>12</v>
      </c>
      <c r="B15" s="73">
        <v>524</v>
      </c>
      <c r="C15" s="73">
        <v>10</v>
      </c>
      <c r="D15" s="203">
        <v>287</v>
      </c>
      <c r="E15" s="195">
        <v>446</v>
      </c>
      <c r="F15" s="163">
        <v>543</v>
      </c>
      <c r="G15" s="157">
        <v>550.10799999999995</v>
      </c>
      <c r="H15" s="90">
        <v>578.04600000000005</v>
      </c>
      <c r="I15" s="90">
        <v>587.49</v>
      </c>
      <c r="J15" s="86">
        <v>650.23</v>
      </c>
    </row>
    <row r="16" spans="1:10" x14ac:dyDescent="0.25">
      <c r="A16" s="67" t="s">
        <v>13</v>
      </c>
      <c r="B16" s="73">
        <v>525</v>
      </c>
      <c r="C16" s="73">
        <v>11</v>
      </c>
      <c r="D16" s="203">
        <v>105</v>
      </c>
      <c r="E16" s="195">
        <v>6</v>
      </c>
      <c r="F16" s="163">
        <v>7</v>
      </c>
      <c r="G16" s="157">
        <v>6.83</v>
      </c>
      <c r="H16" s="90">
        <v>7.1840000000000002</v>
      </c>
      <c r="I16" s="90">
        <v>7.3</v>
      </c>
      <c r="J16" s="86">
        <v>8.08</v>
      </c>
    </row>
    <row r="17" spans="1:10" x14ac:dyDescent="0.25">
      <c r="A17" s="67" t="s">
        <v>14</v>
      </c>
      <c r="B17" s="73">
        <v>527</v>
      </c>
      <c r="C17" s="73">
        <v>12</v>
      </c>
      <c r="D17" s="203">
        <v>0</v>
      </c>
      <c r="E17" s="195">
        <v>26</v>
      </c>
      <c r="F17" s="163">
        <v>35</v>
      </c>
      <c r="G17" s="157">
        <v>36.6389</v>
      </c>
      <c r="H17" s="90">
        <v>34.499000000000002</v>
      </c>
      <c r="I17" s="90">
        <v>34.93</v>
      </c>
      <c r="J17" s="86">
        <v>38.729999999999997</v>
      </c>
    </row>
    <row r="18" spans="1:10" x14ac:dyDescent="0.25">
      <c r="A18" s="67" t="s">
        <v>15</v>
      </c>
      <c r="B18" s="73">
        <v>528</v>
      </c>
      <c r="C18" s="73">
        <v>13</v>
      </c>
      <c r="D18" s="203">
        <v>0</v>
      </c>
      <c r="E18" s="195">
        <v>0</v>
      </c>
      <c r="F18" s="163">
        <v>0</v>
      </c>
      <c r="G18" s="157">
        <v>0</v>
      </c>
      <c r="H18" s="90">
        <v>0</v>
      </c>
      <c r="I18" s="90">
        <v>0</v>
      </c>
      <c r="J18" s="86">
        <v>0</v>
      </c>
    </row>
    <row r="19" spans="1:10" x14ac:dyDescent="0.25">
      <c r="A19" s="67" t="s">
        <v>16</v>
      </c>
      <c r="B19" s="73"/>
      <c r="C19" s="73">
        <v>14</v>
      </c>
      <c r="D19" s="203">
        <v>0</v>
      </c>
      <c r="E19" s="195">
        <v>0</v>
      </c>
      <c r="F19" s="163">
        <v>7</v>
      </c>
      <c r="G19" s="157">
        <v>8.4740000000000002</v>
      </c>
      <c r="H19" s="90">
        <v>9.5839999999999996</v>
      </c>
      <c r="I19" s="90">
        <v>6.85</v>
      </c>
      <c r="J19" s="86">
        <v>11.13</v>
      </c>
    </row>
    <row r="20" spans="1:10" x14ac:dyDescent="0.25">
      <c r="A20" s="67" t="s">
        <v>17</v>
      </c>
      <c r="B20" s="73">
        <v>548</v>
      </c>
      <c r="C20" s="73">
        <v>15</v>
      </c>
      <c r="D20" s="203">
        <v>7</v>
      </c>
      <c r="E20" s="195">
        <v>7</v>
      </c>
      <c r="F20" s="163">
        <v>0</v>
      </c>
      <c r="G20" s="157">
        <v>0</v>
      </c>
      <c r="H20" s="90">
        <v>0</v>
      </c>
      <c r="I20" s="90">
        <v>0</v>
      </c>
      <c r="J20" s="86">
        <v>0</v>
      </c>
    </row>
    <row r="21" spans="1:10" x14ac:dyDescent="0.25">
      <c r="A21" s="67" t="s">
        <v>18</v>
      </c>
      <c r="B21" s="73">
        <v>551</v>
      </c>
      <c r="C21" s="73">
        <v>16</v>
      </c>
      <c r="D21" s="203">
        <v>59</v>
      </c>
      <c r="E21" s="195">
        <v>59</v>
      </c>
      <c r="F21" s="163">
        <v>90</v>
      </c>
      <c r="G21" s="157">
        <v>103.491</v>
      </c>
      <c r="H21" s="90">
        <v>103.491</v>
      </c>
      <c r="I21" s="90">
        <v>103.49</v>
      </c>
      <c r="J21" s="86">
        <v>203.46</v>
      </c>
    </row>
    <row r="22" spans="1:10" ht="15.75" thickBot="1" x14ac:dyDescent="0.3">
      <c r="A22" s="98" t="s">
        <v>19</v>
      </c>
      <c r="B22" s="99">
        <v>558</v>
      </c>
      <c r="C22" s="99">
        <v>17</v>
      </c>
      <c r="D22" s="205">
        <v>3</v>
      </c>
      <c r="E22" s="196">
        <v>4</v>
      </c>
      <c r="F22" s="163">
        <v>58</v>
      </c>
      <c r="G22" s="176">
        <v>64.74136</v>
      </c>
      <c r="H22" s="101">
        <v>0</v>
      </c>
      <c r="I22" s="101">
        <v>117.87</v>
      </c>
      <c r="J22" s="109">
        <v>52.59</v>
      </c>
    </row>
    <row r="23" spans="1:10" x14ac:dyDescent="0.25">
      <c r="A23" s="48" t="s">
        <v>44</v>
      </c>
      <c r="B23" s="107"/>
      <c r="C23" s="193"/>
      <c r="D23" s="107"/>
      <c r="E23" s="197"/>
      <c r="F23" s="197"/>
      <c r="G23" s="169"/>
      <c r="H23" s="35"/>
      <c r="I23" s="110"/>
      <c r="J23" s="35"/>
    </row>
    <row r="24" spans="1:10" ht="15.75" thickBot="1" x14ac:dyDescent="0.3">
      <c r="A24" s="50" t="s">
        <v>45</v>
      </c>
      <c r="B24" s="77"/>
      <c r="C24" s="171">
        <v>18</v>
      </c>
      <c r="D24" s="206">
        <v>2443</v>
      </c>
      <c r="E24" s="204">
        <v>4259</v>
      </c>
      <c r="F24" s="28">
        <v>5154</v>
      </c>
      <c r="G24" s="28">
        <v>4214.3500000000004</v>
      </c>
      <c r="H24" s="28">
        <v>4635.1927500000002</v>
      </c>
      <c r="I24" s="97">
        <f>SUM(I6:I23)</f>
        <v>6271.5300000000007</v>
      </c>
      <c r="J24" s="97">
        <v>6382.9</v>
      </c>
    </row>
    <row r="25" spans="1:10" x14ac:dyDescent="0.25">
      <c r="A25" s="66" t="s">
        <v>21</v>
      </c>
      <c r="B25" s="72">
        <v>601</v>
      </c>
      <c r="C25" s="72">
        <v>19</v>
      </c>
      <c r="D25" s="202">
        <v>0</v>
      </c>
      <c r="E25" s="194">
        <v>0</v>
      </c>
      <c r="F25" s="163">
        <v>0</v>
      </c>
      <c r="G25" s="89">
        <v>0</v>
      </c>
      <c r="H25" s="89">
        <v>0</v>
      </c>
      <c r="I25" s="89">
        <v>0</v>
      </c>
      <c r="J25" s="85">
        <v>0</v>
      </c>
    </row>
    <row r="26" spans="1:10" x14ac:dyDescent="0.25">
      <c r="A26" s="67" t="s">
        <v>22</v>
      </c>
      <c r="B26" s="73">
        <v>602</v>
      </c>
      <c r="C26" s="73">
        <v>20</v>
      </c>
      <c r="D26" s="203">
        <v>1670</v>
      </c>
      <c r="E26" s="195">
        <v>1978</v>
      </c>
      <c r="F26" s="163">
        <v>2414</v>
      </c>
      <c r="G26" s="90">
        <v>1237.9929999999999</v>
      </c>
      <c r="H26" s="90">
        <v>1703.7660000000001</v>
      </c>
      <c r="I26" s="90">
        <v>2467.25</v>
      </c>
      <c r="J26" s="86">
        <v>2723.72</v>
      </c>
    </row>
    <row r="27" spans="1:10" x14ac:dyDescent="0.25">
      <c r="A27" s="67" t="s">
        <v>23</v>
      </c>
      <c r="B27" s="73">
        <v>603</v>
      </c>
      <c r="C27" s="73">
        <v>21</v>
      </c>
      <c r="D27" s="203">
        <v>0</v>
      </c>
      <c r="E27" s="195">
        <v>0</v>
      </c>
      <c r="F27" s="163">
        <v>0</v>
      </c>
      <c r="G27" s="90">
        <v>0</v>
      </c>
      <c r="H27" s="90">
        <v>0</v>
      </c>
      <c r="I27" s="90">
        <v>0</v>
      </c>
      <c r="J27" s="86">
        <v>0</v>
      </c>
    </row>
    <row r="28" spans="1:10" x14ac:dyDescent="0.25">
      <c r="A28" s="67" t="s">
        <v>24</v>
      </c>
      <c r="B28" s="73">
        <v>604</v>
      </c>
      <c r="C28" s="73">
        <v>22</v>
      </c>
      <c r="D28" s="203">
        <v>0</v>
      </c>
      <c r="E28" s="195">
        <v>0</v>
      </c>
      <c r="F28" s="163">
        <v>0</v>
      </c>
      <c r="G28" s="90">
        <v>0</v>
      </c>
      <c r="H28" s="90">
        <v>0</v>
      </c>
      <c r="I28" s="90">
        <v>0</v>
      </c>
      <c r="J28" s="86">
        <v>0</v>
      </c>
    </row>
    <row r="29" spans="1:10" x14ac:dyDescent="0.25">
      <c r="A29" s="67" t="s">
        <v>25</v>
      </c>
      <c r="B29" s="73">
        <v>609</v>
      </c>
      <c r="C29" s="73">
        <v>23</v>
      </c>
      <c r="D29" s="203">
        <v>0</v>
      </c>
      <c r="E29" s="195">
        <v>0</v>
      </c>
      <c r="F29" s="163">
        <v>0</v>
      </c>
      <c r="G29" s="90">
        <v>0</v>
      </c>
      <c r="H29" s="90">
        <v>0</v>
      </c>
      <c r="I29" s="90">
        <v>0</v>
      </c>
      <c r="J29" s="86">
        <v>0</v>
      </c>
    </row>
    <row r="30" spans="1:10" x14ac:dyDescent="0.25">
      <c r="A30" s="67" t="s">
        <v>26</v>
      </c>
      <c r="B30" s="73">
        <v>644</v>
      </c>
      <c r="C30" s="73">
        <v>24</v>
      </c>
      <c r="D30" s="203">
        <v>0</v>
      </c>
      <c r="E30" s="195">
        <v>0</v>
      </c>
      <c r="F30" s="163">
        <v>0</v>
      </c>
      <c r="G30" s="90">
        <v>0</v>
      </c>
      <c r="H30" s="90">
        <v>0</v>
      </c>
      <c r="I30" s="90">
        <v>0</v>
      </c>
      <c r="J30" s="86">
        <v>0</v>
      </c>
    </row>
    <row r="31" spans="1:10" x14ac:dyDescent="0.25">
      <c r="A31" s="67" t="s">
        <v>27</v>
      </c>
      <c r="B31" s="73">
        <v>663</v>
      </c>
      <c r="C31" s="73">
        <v>25</v>
      </c>
      <c r="D31" s="203">
        <v>0</v>
      </c>
      <c r="E31" s="195">
        <v>0</v>
      </c>
      <c r="F31" s="163">
        <v>0</v>
      </c>
      <c r="G31" s="90">
        <v>0</v>
      </c>
      <c r="H31" s="90">
        <v>0</v>
      </c>
      <c r="I31" s="90">
        <v>0</v>
      </c>
      <c r="J31" s="86">
        <v>0</v>
      </c>
    </row>
    <row r="32" spans="1:10" x14ac:dyDescent="0.25">
      <c r="A32" s="67" t="s">
        <v>28</v>
      </c>
      <c r="B32" s="73">
        <v>648</v>
      </c>
      <c r="C32" s="73">
        <v>26</v>
      </c>
      <c r="D32" s="203">
        <v>23</v>
      </c>
      <c r="E32" s="195">
        <v>0</v>
      </c>
      <c r="F32" s="163">
        <v>0</v>
      </c>
      <c r="G32" s="90">
        <v>90.102999999999994</v>
      </c>
      <c r="H32" s="90">
        <v>0</v>
      </c>
      <c r="I32" s="90">
        <v>46.98</v>
      </c>
      <c r="J32" s="86">
        <v>33.729999999999997</v>
      </c>
    </row>
    <row r="33" spans="1:10" x14ac:dyDescent="0.25">
      <c r="A33" s="67" t="s">
        <v>29</v>
      </c>
      <c r="B33" s="73">
        <v>649</v>
      </c>
      <c r="C33" s="73">
        <v>27</v>
      </c>
      <c r="D33" s="203">
        <v>0</v>
      </c>
      <c r="E33" s="195">
        <v>0</v>
      </c>
      <c r="F33" s="163">
        <v>0</v>
      </c>
      <c r="G33" s="90">
        <v>30.123900000000003</v>
      </c>
      <c r="H33" s="90">
        <v>12.885999999999999</v>
      </c>
      <c r="I33" s="90">
        <v>0</v>
      </c>
      <c r="J33" s="86">
        <v>0.33</v>
      </c>
    </row>
    <row r="34" spans="1:10" x14ac:dyDescent="0.25">
      <c r="A34" s="67" t="s">
        <v>30</v>
      </c>
      <c r="B34" s="75" t="s">
        <v>31</v>
      </c>
      <c r="C34" s="73">
        <v>28</v>
      </c>
      <c r="D34" s="203">
        <v>0</v>
      </c>
      <c r="E34" s="195">
        <v>0</v>
      </c>
      <c r="F34" s="163">
        <v>0</v>
      </c>
      <c r="G34" s="90">
        <v>0</v>
      </c>
      <c r="H34" s="90">
        <v>0</v>
      </c>
      <c r="I34" s="90">
        <v>0</v>
      </c>
      <c r="J34" s="86">
        <v>0</v>
      </c>
    </row>
    <row r="35" spans="1:10" x14ac:dyDescent="0.25">
      <c r="A35" s="67" t="s">
        <v>32</v>
      </c>
      <c r="B35" s="73">
        <v>662</v>
      </c>
      <c r="C35" s="73">
        <v>29</v>
      </c>
      <c r="D35" s="203">
        <v>1</v>
      </c>
      <c r="E35" s="195">
        <v>1</v>
      </c>
      <c r="F35" s="163">
        <v>1</v>
      </c>
      <c r="G35" s="90">
        <v>0.70857000000000003</v>
      </c>
      <c r="H35" s="90">
        <v>0.15083000000000002</v>
      </c>
      <c r="I35" s="90">
        <v>0.11</v>
      </c>
      <c r="J35" s="86">
        <v>0.08</v>
      </c>
    </row>
    <row r="36" spans="1:10" ht="15.75" thickBot="1" x14ac:dyDescent="0.3">
      <c r="A36" s="98" t="s">
        <v>33</v>
      </c>
      <c r="B36" s="99">
        <v>672</v>
      </c>
      <c r="C36" s="99">
        <v>30</v>
      </c>
      <c r="D36" s="205">
        <v>1007</v>
      </c>
      <c r="E36" s="196">
        <v>2546</v>
      </c>
      <c r="F36" s="163">
        <v>2843</v>
      </c>
      <c r="G36" s="167">
        <v>2950.7040000000002</v>
      </c>
      <c r="H36" s="101">
        <v>3094.67</v>
      </c>
      <c r="I36" s="101">
        <v>2996.08</v>
      </c>
      <c r="J36" s="109">
        <v>3903.9</v>
      </c>
    </row>
    <row r="37" spans="1:10" x14ac:dyDescent="0.25">
      <c r="A37" s="48" t="s">
        <v>46</v>
      </c>
      <c r="B37" s="93"/>
      <c r="C37" s="198"/>
      <c r="D37" s="93"/>
      <c r="E37" s="200"/>
      <c r="F37" s="94"/>
      <c r="G37" s="110"/>
      <c r="H37" s="36"/>
      <c r="I37" s="95"/>
      <c r="J37" s="36"/>
    </row>
    <row r="38" spans="1:10" ht="15.75" thickBot="1" x14ac:dyDescent="0.3">
      <c r="A38" s="50" t="s">
        <v>47</v>
      </c>
      <c r="B38" s="77"/>
      <c r="C38" s="171">
        <v>31</v>
      </c>
      <c r="D38" s="206">
        <v>2701</v>
      </c>
      <c r="E38" s="204">
        <v>4525</v>
      </c>
      <c r="F38" s="185">
        <v>5258</v>
      </c>
      <c r="G38" s="97">
        <v>4309.63</v>
      </c>
      <c r="H38" s="28">
        <v>4811.4728300000006</v>
      </c>
      <c r="I38" s="97">
        <f>SUM(I25:I37)</f>
        <v>5510.42</v>
      </c>
      <c r="J38" s="97">
        <v>6661.76</v>
      </c>
    </row>
    <row r="39" spans="1:10" x14ac:dyDescent="0.25">
      <c r="A39" s="53" t="s">
        <v>50</v>
      </c>
      <c r="B39" s="76"/>
      <c r="C39" s="76"/>
      <c r="D39" s="83"/>
      <c r="E39" s="76"/>
      <c r="F39" s="83"/>
      <c r="G39" s="91"/>
      <c r="H39" s="34"/>
      <c r="I39" s="91"/>
      <c r="J39" s="34"/>
    </row>
    <row r="40" spans="1:10" ht="15.75" thickBot="1" x14ac:dyDescent="0.3">
      <c r="A40" s="50" t="s">
        <v>51</v>
      </c>
      <c r="B40" s="77"/>
      <c r="C40" s="143">
        <v>32</v>
      </c>
      <c r="D40" s="174">
        <v>258</v>
      </c>
      <c r="E40" s="174">
        <v>266</v>
      </c>
      <c r="F40" s="174">
        <v>104</v>
      </c>
      <c r="G40" s="92">
        <v>95.29</v>
      </c>
      <c r="H40" s="87">
        <v>176.28008000000045</v>
      </c>
      <c r="I40" s="92">
        <f>I38-I24</f>
        <v>-761.11000000000058</v>
      </c>
      <c r="J40" s="97">
        <v>278.86</v>
      </c>
    </row>
    <row r="41" spans="1:10" ht="15.75" thickBot="1" x14ac:dyDescent="0.3">
      <c r="A41" s="128" t="s">
        <v>36</v>
      </c>
      <c r="B41" s="129">
        <v>591</v>
      </c>
      <c r="C41" s="129">
        <v>33</v>
      </c>
      <c r="D41" s="146">
        <v>0</v>
      </c>
      <c r="E41" s="146">
        <v>0</v>
      </c>
      <c r="F41" s="146">
        <v>0</v>
      </c>
      <c r="G41" s="92">
        <v>0</v>
      </c>
      <c r="H41" s="89">
        <v>0</v>
      </c>
      <c r="I41" s="146">
        <v>0</v>
      </c>
      <c r="J41" s="147">
        <v>0</v>
      </c>
    </row>
    <row r="42" spans="1:10" x14ac:dyDescent="0.25">
      <c r="A42" s="69" t="s">
        <v>50</v>
      </c>
      <c r="B42" s="76"/>
      <c r="C42" s="76"/>
      <c r="D42" s="83"/>
      <c r="E42" s="76"/>
      <c r="F42" s="83"/>
      <c r="G42" s="76"/>
      <c r="H42" s="91"/>
      <c r="I42" s="91"/>
      <c r="J42" s="34"/>
    </row>
    <row r="43" spans="1:10" ht="15.75" thickBot="1" x14ac:dyDescent="0.3">
      <c r="A43" s="39" t="s">
        <v>52</v>
      </c>
      <c r="B43" s="77"/>
      <c r="C43" s="77">
        <v>34</v>
      </c>
      <c r="D43" s="92">
        <v>258</v>
      </c>
      <c r="E43" s="92">
        <v>266</v>
      </c>
      <c r="F43" s="92">
        <v>104</v>
      </c>
      <c r="G43" s="92">
        <v>95.29</v>
      </c>
      <c r="H43" s="92">
        <v>176.28008000000045</v>
      </c>
      <c r="I43" s="92">
        <f>I40+-I41</f>
        <v>-761.11000000000058</v>
      </c>
      <c r="J43" s="92">
        <v>278.86</v>
      </c>
    </row>
  </sheetData>
  <pageMargins left="0.7" right="0.7" top="0.78740157499999996" bottom="0.78740157499999996" header="0.3" footer="0.3"/>
  <pageSetup paperSize="9" scale="76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41"/>
  <sheetViews>
    <sheetView view="pageBreakPreview" zoomScaleNormal="100" zoomScaleSheetLayoutView="100" workbookViewId="0">
      <selection activeCell="A2" sqref="A2:J2"/>
    </sheetView>
  </sheetViews>
  <sheetFormatPr defaultRowHeight="15" x14ac:dyDescent="0.25"/>
  <cols>
    <col min="1" max="1" width="32.42578125" customWidth="1"/>
    <col min="2" max="2" width="10.42578125" customWidth="1"/>
    <col min="4" max="4" width="17.85546875" customWidth="1"/>
    <col min="5" max="5" width="18.28515625" customWidth="1"/>
    <col min="6" max="6" width="17.7109375" customWidth="1"/>
    <col min="7" max="7" width="17.140625" customWidth="1"/>
    <col min="8" max="8" width="17.85546875" customWidth="1"/>
    <col min="9" max="10" width="17.42578125" customWidth="1"/>
  </cols>
  <sheetData>
    <row r="1" spans="1:10" ht="15.75" thickBot="1" x14ac:dyDescent="0.3">
      <c r="C1" s="1"/>
      <c r="D1" s="1"/>
      <c r="E1" s="1"/>
      <c r="F1" s="1"/>
      <c r="G1" s="1"/>
      <c r="H1" s="1"/>
    </row>
    <row r="2" spans="1:10" ht="15.75" thickBot="1" x14ac:dyDescent="0.3">
      <c r="A2" s="261" t="s">
        <v>40</v>
      </c>
      <c r="B2" s="261"/>
      <c r="C2" s="261"/>
      <c r="D2" s="261"/>
      <c r="E2" s="261"/>
      <c r="F2" s="261"/>
      <c r="G2" s="261"/>
      <c r="H2" s="261"/>
      <c r="I2" s="261"/>
      <c r="J2" s="261"/>
    </row>
    <row r="3" spans="1:10" ht="30.75" thickBot="1" x14ac:dyDescent="0.3">
      <c r="A3" s="2" t="s">
        <v>0</v>
      </c>
      <c r="B3" s="3" t="s">
        <v>1</v>
      </c>
      <c r="C3" s="4" t="s">
        <v>2</v>
      </c>
      <c r="D3" s="26" t="s">
        <v>68</v>
      </c>
      <c r="E3" s="26" t="s">
        <v>69</v>
      </c>
      <c r="F3" s="26" t="s">
        <v>67</v>
      </c>
      <c r="G3" s="26" t="s">
        <v>66</v>
      </c>
      <c r="H3" s="26" t="s">
        <v>65</v>
      </c>
      <c r="I3" s="26" t="s">
        <v>59</v>
      </c>
      <c r="J3" s="26" t="s">
        <v>64</v>
      </c>
    </row>
    <row r="4" spans="1:10" x14ac:dyDescent="0.25">
      <c r="A4" s="116" t="s">
        <v>3</v>
      </c>
      <c r="B4" s="117">
        <v>501</v>
      </c>
      <c r="C4" s="118">
        <v>1</v>
      </c>
      <c r="D4" s="158">
        <v>609470.75</v>
      </c>
      <c r="E4" s="158">
        <v>672514.04</v>
      </c>
      <c r="F4" s="158">
        <v>672514.04</v>
      </c>
      <c r="G4" s="158">
        <v>672514.04</v>
      </c>
      <c r="H4" s="123">
        <v>713659.95</v>
      </c>
      <c r="I4" s="123">
        <v>384804.03</v>
      </c>
      <c r="J4" s="123">
        <v>541808.29</v>
      </c>
    </row>
    <row r="5" spans="1:10" x14ac:dyDescent="0.25">
      <c r="A5" s="8" t="s">
        <v>4</v>
      </c>
      <c r="B5" s="9">
        <v>502</v>
      </c>
      <c r="C5" s="10">
        <v>2</v>
      </c>
      <c r="D5" s="159">
        <v>1568516.04</v>
      </c>
      <c r="E5" s="159">
        <v>1284749.94</v>
      </c>
      <c r="F5" s="159">
        <v>1284749.94</v>
      </c>
      <c r="G5" s="159">
        <v>1284749.94</v>
      </c>
      <c r="H5" s="46">
        <v>1053016.24</v>
      </c>
      <c r="I5" s="46">
        <v>1940427.25</v>
      </c>
      <c r="J5" s="46">
        <v>2124325.62</v>
      </c>
    </row>
    <row r="6" spans="1:10" ht="29.25" x14ac:dyDescent="0.25">
      <c r="A6" s="11" t="s">
        <v>5</v>
      </c>
      <c r="B6" s="9">
        <v>503</v>
      </c>
      <c r="C6" s="10">
        <v>3</v>
      </c>
      <c r="D6" s="159">
        <v>0</v>
      </c>
      <c r="E6" s="159">
        <v>0</v>
      </c>
      <c r="F6" s="159">
        <v>0</v>
      </c>
      <c r="G6" s="159">
        <v>0</v>
      </c>
      <c r="H6" s="46">
        <v>0</v>
      </c>
      <c r="I6" s="46">
        <v>0</v>
      </c>
      <c r="J6" s="46">
        <v>0</v>
      </c>
    </row>
    <row r="7" spans="1:10" x14ac:dyDescent="0.25">
      <c r="A7" s="8" t="s">
        <v>6</v>
      </c>
      <c r="B7" s="9">
        <v>504</v>
      </c>
      <c r="C7" s="10">
        <v>4</v>
      </c>
      <c r="D7" s="159">
        <v>0</v>
      </c>
      <c r="E7" s="159">
        <v>0</v>
      </c>
      <c r="F7" s="159">
        <v>0</v>
      </c>
      <c r="G7" s="159">
        <v>0</v>
      </c>
      <c r="H7" s="46">
        <v>0</v>
      </c>
      <c r="I7" s="46">
        <v>0</v>
      </c>
      <c r="J7" s="46">
        <v>0</v>
      </c>
    </row>
    <row r="8" spans="1:10" x14ac:dyDescent="0.25">
      <c r="A8" s="8" t="s">
        <v>7</v>
      </c>
      <c r="B8" s="9">
        <v>511</v>
      </c>
      <c r="C8" s="10">
        <v>5</v>
      </c>
      <c r="D8" s="159">
        <v>0</v>
      </c>
      <c r="E8" s="159">
        <v>6292</v>
      </c>
      <c r="F8" s="159">
        <v>6292</v>
      </c>
      <c r="G8" s="159">
        <v>6292</v>
      </c>
      <c r="H8" s="46">
        <v>50700</v>
      </c>
      <c r="I8" s="46">
        <v>84097</v>
      </c>
      <c r="J8" s="46">
        <v>87482.559999999998</v>
      </c>
    </row>
    <row r="9" spans="1:10" x14ac:dyDescent="0.25">
      <c r="A9" s="8" t="s">
        <v>8</v>
      </c>
      <c r="B9" s="9">
        <v>512</v>
      </c>
      <c r="C9" s="10">
        <v>6</v>
      </c>
      <c r="D9" s="159">
        <v>0</v>
      </c>
      <c r="E9" s="159">
        <v>0</v>
      </c>
      <c r="F9" s="159">
        <v>0</v>
      </c>
      <c r="G9" s="159">
        <v>0</v>
      </c>
      <c r="H9" s="46">
        <v>0</v>
      </c>
      <c r="I9" s="46">
        <v>0</v>
      </c>
      <c r="J9" s="46">
        <v>0</v>
      </c>
    </row>
    <row r="10" spans="1:10" x14ac:dyDescent="0.25">
      <c r="A10" s="8" t="s">
        <v>9</v>
      </c>
      <c r="B10" s="9">
        <v>513</v>
      </c>
      <c r="C10" s="10">
        <v>7</v>
      </c>
      <c r="D10" s="159">
        <v>0</v>
      </c>
      <c r="E10" s="159">
        <v>0</v>
      </c>
      <c r="F10" s="159">
        <v>0</v>
      </c>
      <c r="G10" s="159">
        <v>0</v>
      </c>
      <c r="H10" s="46">
        <v>0</v>
      </c>
      <c r="I10" s="46">
        <v>0</v>
      </c>
      <c r="J10" s="46">
        <v>0</v>
      </c>
    </row>
    <row r="11" spans="1:10" x14ac:dyDescent="0.25">
      <c r="A11" s="8" t="s">
        <v>10</v>
      </c>
      <c r="B11" s="9">
        <v>518</v>
      </c>
      <c r="C11" s="10">
        <v>8</v>
      </c>
      <c r="D11" s="159">
        <v>1513046.93</v>
      </c>
      <c r="E11" s="159">
        <v>1609072.97</v>
      </c>
      <c r="F11" s="159">
        <v>1609072.97</v>
      </c>
      <c r="G11" s="159">
        <v>1282917.8500000001</v>
      </c>
      <c r="H11" s="46">
        <v>1259738.05</v>
      </c>
      <c r="I11" s="46">
        <v>807394.65</v>
      </c>
      <c r="J11" s="46">
        <v>1060692.1499999999</v>
      </c>
    </row>
    <row r="12" spans="1:10" x14ac:dyDescent="0.25">
      <c r="A12" s="8" t="s">
        <v>11</v>
      </c>
      <c r="B12" s="9">
        <v>521</v>
      </c>
      <c r="C12" s="10">
        <v>9</v>
      </c>
      <c r="D12" s="159">
        <v>318420</v>
      </c>
      <c r="E12" s="159">
        <v>215234</v>
      </c>
      <c r="F12" s="159">
        <v>215234</v>
      </c>
      <c r="G12" s="159">
        <v>215234</v>
      </c>
      <c r="H12" s="46">
        <v>364250</v>
      </c>
      <c r="I12" s="46">
        <v>435850</v>
      </c>
      <c r="J12" s="46">
        <v>351298</v>
      </c>
    </row>
    <row r="13" spans="1:10" x14ac:dyDescent="0.25">
      <c r="A13" s="8" t="s">
        <v>12</v>
      </c>
      <c r="B13" s="9">
        <v>524</v>
      </c>
      <c r="C13" s="10">
        <v>10</v>
      </c>
      <c r="D13" s="159">
        <v>0</v>
      </c>
      <c r="E13" s="159">
        <v>0</v>
      </c>
      <c r="F13" s="159">
        <v>0</v>
      </c>
      <c r="G13" s="159">
        <v>0</v>
      </c>
      <c r="H13" s="46">
        <v>0</v>
      </c>
      <c r="I13" s="46">
        <v>0</v>
      </c>
      <c r="J13" s="46">
        <v>0</v>
      </c>
    </row>
    <row r="14" spans="1:10" x14ac:dyDescent="0.25">
      <c r="A14" s="8" t="s">
        <v>13</v>
      </c>
      <c r="B14" s="9">
        <v>525</v>
      </c>
      <c r="C14" s="10">
        <v>11</v>
      </c>
      <c r="D14" s="159">
        <v>0</v>
      </c>
      <c r="E14" s="159">
        <v>0</v>
      </c>
      <c r="F14" s="159">
        <v>0</v>
      </c>
      <c r="G14" s="159">
        <v>0</v>
      </c>
      <c r="H14" s="46">
        <v>0</v>
      </c>
      <c r="I14" s="46">
        <v>0</v>
      </c>
      <c r="J14" s="46">
        <v>0</v>
      </c>
    </row>
    <row r="15" spans="1:10" x14ac:dyDescent="0.25">
      <c r="A15" s="8" t="s">
        <v>14</v>
      </c>
      <c r="B15" s="9">
        <v>527</v>
      </c>
      <c r="C15" s="10">
        <v>12</v>
      </c>
      <c r="D15" s="159">
        <v>0</v>
      </c>
      <c r="E15" s="159">
        <v>0</v>
      </c>
      <c r="F15" s="159">
        <v>0</v>
      </c>
      <c r="G15" s="159">
        <v>0</v>
      </c>
      <c r="H15" s="46">
        <v>89343.9</v>
      </c>
      <c r="I15" s="46">
        <v>0</v>
      </c>
      <c r="J15" s="46">
        <v>200650.5</v>
      </c>
    </row>
    <row r="16" spans="1:10" x14ac:dyDescent="0.25">
      <c r="A16" s="8" t="s">
        <v>15</v>
      </c>
      <c r="B16" s="9">
        <v>528</v>
      </c>
      <c r="C16" s="10">
        <v>13</v>
      </c>
      <c r="D16" s="159">
        <v>31823</v>
      </c>
      <c r="E16" s="159">
        <v>121617</v>
      </c>
      <c r="F16" s="159">
        <v>121617</v>
      </c>
      <c r="G16" s="159">
        <v>121617</v>
      </c>
      <c r="H16" s="46"/>
      <c r="I16" s="46">
        <v>0</v>
      </c>
      <c r="J16" s="46">
        <v>0</v>
      </c>
    </row>
    <row r="17" spans="1:10" ht="29.25" x14ac:dyDescent="0.25">
      <c r="A17" s="11" t="s">
        <v>16</v>
      </c>
      <c r="B17" s="9"/>
      <c r="C17" s="10">
        <v>14</v>
      </c>
      <c r="D17" s="159">
        <v>0</v>
      </c>
      <c r="E17" s="159">
        <v>0</v>
      </c>
      <c r="F17" s="159">
        <v>0</v>
      </c>
      <c r="G17" s="159">
        <v>0</v>
      </c>
      <c r="H17" s="46">
        <v>173238</v>
      </c>
      <c r="I17" s="46">
        <v>184299.3</v>
      </c>
      <c r="J17" s="46">
        <v>158950</v>
      </c>
    </row>
    <row r="18" spans="1:10" x14ac:dyDescent="0.25">
      <c r="A18" s="8" t="s">
        <v>17</v>
      </c>
      <c r="B18" s="9">
        <v>548</v>
      </c>
      <c r="C18" s="10">
        <v>15</v>
      </c>
      <c r="D18" s="159">
        <v>0</v>
      </c>
      <c r="E18" s="159">
        <v>0</v>
      </c>
      <c r="F18" s="159">
        <v>0</v>
      </c>
      <c r="G18" s="159">
        <v>0</v>
      </c>
      <c r="H18" s="46">
        <v>0</v>
      </c>
      <c r="I18" s="46">
        <v>0</v>
      </c>
      <c r="J18" s="46">
        <v>0</v>
      </c>
    </row>
    <row r="19" spans="1:10" x14ac:dyDescent="0.25">
      <c r="A19" s="8" t="s">
        <v>18</v>
      </c>
      <c r="B19" s="9">
        <v>551</v>
      </c>
      <c r="C19" s="10">
        <v>16</v>
      </c>
      <c r="D19" s="159">
        <v>3520000</v>
      </c>
      <c r="E19" s="159">
        <v>3520000</v>
      </c>
      <c r="F19" s="159">
        <v>3520000</v>
      </c>
      <c r="G19" s="159">
        <v>3520000</v>
      </c>
      <c r="H19" s="46">
        <v>3520000</v>
      </c>
      <c r="I19" s="46">
        <v>3520000</v>
      </c>
      <c r="J19" s="46">
        <v>2208254</v>
      </c>
    </row>
    <row r="20" spans="1:10" ht="29.25" x14ac:dyDescent="0.25">
      <c r="A20" s="11" t="s">
        <v>19</v>
      </c>
      <c r="B20" s="9">
        <v>558</v>
      </c>
      <c r="C20" s="10">
        <v>17</v>
      </c>
      <c r="D20" s="159">
        <v>58935</v>
      </c>
      <c r="E20" s="159">
        <v>24277</v>
      </c>
      <c r="F20" s="159">
        <v>24277</v>
      </c>
      <c r="G20" s="159">
        <v>24277</v>
      </c>
      <c r="H20" s="46">
        <v>120855.79</v>
      </c>
      <c r="I20" s="46">
        <v>574009.16</v>
      </c>
      <c r="J20" s="46">
        <v>0</v>
      </c>
    </row>
    <row r="21" spans="1:10" ht="30" x14ac:dyDescent="0.25">
      <c r="A21" s="12" t="s">
        <v>20</v>
      </c>
      <c r="B21" s="13"/>
      <c r="C21" s="14">
        <v>18</v>
      </c>
      <c r="D21" s="177">
        <f>SUM(D4:D20)</f>
        <v>7620211.7199999997</v>
      </c>
      <c r="E21" s="177">
        <v>7453756.9500000002</v>
      </c>
      <c r="F21" s="177">
        <v>7453756.9500000002</v>
      </c>
      <c r="G21" s="160">
        <f>SUM(G4:G20)</f>
        <v>7127601.8300000001</v>
      </c>
      <c r="H21" s="124">
        <f>SUM(H4:H20)</f>
        <v>7344801.9300000006</v>
      </c>
      <c r="I21" s="124">
        <v>7930881.3899999997</v>
      </c>
      <c r="J21" s="124">
        <f>SUM(J4:J20)</f>
        <v>6733461.1200000001</v>
      </c>
    </row>
    <row r="22" spans="1:10" ht="29.25" x14ac:dyDescent="0.25">
      <c r="A22" s="11" t="s">
        <v>21</v>
      </c>
      <c r="B22" s="9">
        <v>601</v>
      </c>
      <c r="C22" s="10">
        <v>19</v>
      </c>
      <c r="D22" s="159">
        <v>0</v>
      </c>
      <c r="E22" s="159">
        <v>0</v>
      </c>
      <c r="F22" s="159">
        <v>0</v>
      </c>
      <c r="G22" s="159">
        <v>0</v>
      </c>
      <c r="H22" s="46">
        <v>0</v>
      </c>
      <c r="I22" s="46">
        <v>0</v>
      </c>
      <c r="J22" s="46">
        <v>0</v>
      </c>
    </row>
    <row r="23" spans="1:10" x14ac:dyDescent="0.25">
      <c r="A23" s="11" t="s">
        <v>22</v>
      </c>
      <c r="B23" s="9">
        <v>602</v>
      </c>
      <c r="C23" s="10">
        <v>20</v>
      </c>
      <c r="D23" s="159">
        <v>678515.15</v>
      </c>
      <c r="E23" s="159">
        <v>639930.18000000005</v>
      </c>
      <c r="F23" s="159">
        <v>639930.18000000005</v>
      </c>
      <c r="G23" s="159">
        <v>368067.51</v>
      </c>
      <c r="H23" s="46">
        <v>285480.49</v>
      </c>
      <c r="I23" s="46">
        <v>557229.93999999994</v>
      </c>
      <c r="J23" s="46">
        <v>911564.91</v>
      </c>
    </row>
    <row r="24" spans="1:10" x14ac:dyDescent="0.25">
      <c r="A24" s="11" t="s">
        <v>23</v>
      </c>
      <c r="B24" s="9">
        <v>603</v>
      </c>
      <c r="C24" s="10">
        <v>21</v>
      </c>
      <c r="D24" s="159">
        <v>34944</v>
      </c>
      <c r="E24" s="159">
        <v>34944</v>
      </c>
      <c r="F24" s="159">
        <v>34944</v>
      </c>
      <c r="G24" s="159">
        <v>23296</v>
      </c>
      <c r="H24" s="46">
        <v>34944</v>
      </c>
      <c r="I24" s="46">
        <v>34944</v>
      </c>
      <c r="J24" s="46">
        <v>31944</v>
      </c>
    </row>
    <row r="25" spans="1:10" x14ac:dyDescent="0.25">
      <c r="A25" s="11" t="s">
        <v>24</v>
      </c>
      <c r="B25" s="9">
        <v>604</v>
      </c>
      <c r="C25" s="10">
        <v>22</v>
      </c>
      <c r="D25" s="159">
        <v>0</v>
      </c>
      <c r="E25" s="159">
        <v>0</v>
      </c>
      <c r="F25" s="159">
        <v>0</v>
      </c>
      <c r="G25" s="159">
        <v>0</v>
      </c>
      <c r="H25" s="46">
        <v>0</v>
      </c>
      <c r="I25" s="46">
        <v>0</v>
      </c>
      <c r="J25" s="46">
        <v>0</v>
      </c>
    </row>
    <row r="26" spans="1:10" x14ac:dyDescent="0.25">
      <c r="A26" s="11" t="s">
        <v>25</v>
      </c>
      <c r="B26" s="9">
        <v>609</v>
      </c>
      <c r="C26" s="10">
        <v>23</v>
      </c>
      <c r="D26" s="159">
        <v>242372.96</v>
      </c>
      <c r="E26" s="159">
        <v>236123.51999999999</v>
      </c>
      <c r="F26" s="159">
        <v>236123.51999999999</v>
      </c>
      <c r="G26" s="159">
        <v>180450</v>
      </c>
      <c r="H26" s="46">
        <v>250889.24</v>
      </c>
      <c r="I26" s="46">
        <v>244100</v>
      </c>
      <c r="J26" s="46">
        <v>263350</v>
      </c>
    </row>
    <row r="27" spans="1:10" x14ac:dyDescent="0.25">
      <c r="A27" s="11" t="s">
        <v>26</v>
      </c>
      <c r="B27" s="9">
        <v>644</v>
      </c>
      <c r="C27" s="10">
        <v>24</v>
      </c>
      <c r="D27" s="159">
        <v>0</v>
      </c>
      <c r="E27" s="159">
        <v>0</v>
      </c>
      <c r="F27" s="159">
        <v>0</v>
      </c>
      <c r="G27" s="159">
        <v>0</v>
      </c>
      <c r="H27" s="46">
        <v>0</v>
      </c>
      <c r="I27" s="46">
        <v>0</v>
      </c>
      <c r="J27" s="46">
        <v>0</v>
      </c>
    </row>
    <row r="28" spans="1:10" x14ac:dyDescent="0.25">
      <c r="A28" s="11" t="s">
        <v>27</v>
      </c>
      <c r="B28" s="9">
        <v>663</v>
      </c>
      <c r="C28" s="10">
        <v>25</v>
      </c>
      <c r="D28" s="159">
        <v>0</v>
      </c>
      <c r="E28" s="159">
        <v>0</v>
      </c>
      <c r="F28" s="159">
        <v>0</v>
      </c>
      <c r="G28" s="159">
        <v>0</v>
      </c>
      <c r="H28" s="46">
        <v>0</v>
      </c>
      <c r="I28" s="46">
        <v>0</v>
      </c>
      <c r="J28" s="46">
        <v>0</v>
      </c>
    </row>
    <row r="29" spans="1:10" x14ac:dyDescent="0.25">
      <c r="A29" s="11" t="s">
        <v>28</v>
      </c>
      <c r="B29" s="9">
        <v>648</v>
      </c>
      <c r="C29" s="10">
        <v>26</v>
      </c>
      <c r="D29" s="159">
        <v>11220</v>
      </c>
      <c r="E29" s="159">
        <v>0</v>
      </c>
      <c r="F29" s="159">
        <v>0</v>
      </c>
      <c r="G29" s="159">
        <v>0</v>
      </c>
      <c r="H29" s="46">
        <v>0</v>
      </c>
      <c r="I29" s="46">
        <v>304385.17</v>
      </c>
      <c r="J29" s="46">
        <v>0</v>
      </c>
    </row>
    <row r="30" spans="1:10" x14ac:dyDescent="0.25">
      <c r="A30" s="11" t="s">
        <v>29</v>
      </c>
      <c r="B30" s="9">
        <v>649</v>
      </c>
      <c r="C30" s="10">
        <v>27</v>
      </c>
      <c r="D30" s="159">
        <v>0</v>
      </c>
      <c r="E30" s="159">
        <v>0</v>
      </c>
      <c r="F30" s="159">
        <v>0</v>
      </c>
      <c r="G30" s="159">
        <v>0</v>
      </c>
      <c r="H30" s="46">
        <v>0</v>
      </c>
      <c r="I30" s="46">
        <v>69313</v>
      </c>
      <c r="J30" s="46">
        <v>108883.01</v>
      </c>
    </row>
    <row r="31" spans="1:10" x14ac:dyDescent="0.25">
      <c r="A31" s="11" t="s">
        <v>30</v>
      </c>
      <c r="B31" s="9" t="s">
        <v>31</v>
      </c>
      <c r="C31" s="10">
        <v>28</v>
      </c>
      <c r="D31" s="159">
        <v>0</v>
      </c>
      <c r="E31" s="159">
        <v>0</v>
      </c>
      <c r="F31" s="159">
        <v>0</v>
      </c>
      <c r="G31" s="159">
        <v>0</v>
      </c>
      <c r="H31" s="46">
        <v>0</v>
      </c>
      <c r="I31" s="46">
        <v>0</v>
      </c>
      <c r="J31" s="46">
        <v>0</v>
      </c>
    </row>
    <row r="32" spans="1:10" x14ac:dyDescent="0.25">
      <c r="A32" s="11" t="s">
        <v>32</v>
      </c>
      <c r="B32" s="9">
        <v>662</v>
      </c>
      <c r="C32" s="10">
        <v>29</v>
      </c>
      <c r="D32" s="159">
        <v>1545.88</v>
      </c>
      <c r="E32" s="159">
        <v>1601.48</v>
      </c>
      <c r="F32" s="159">
        <v>1601.48</v>
      </c>
      <c r="G32" s="159">
        <v>1173.5999999999999</v>
      </c>
      <c r="H32" s="46">
        <v>1292.23</v>
      </c>
      <c r="I32" s="46">
        <v>833.67</v>
      </c>
      <c r="J32" s="46">
        <v>0</v>
      </c>
    </row>
    <row r="33" spans="1:10" ht="30" thickBot="1" x14ac:dyDescent="0.3">
      <c r="A33" s="54" t="s">
        <v>33</v>
      </c>
      <c r="B33" s="55">
        <v>672</v>
      </c>
      <c r="C33" s="56">
        <v>30</v>
      </c>
      <c r="D33" s="159">
        <v>6655000</v>
      </c>
      <c r="E33" s="159">
        <v>6552000</v>
      </c>
      <c r="F33" s="159">
        <v>6552000</v>
      </c>
      <c r="G33" s="159">
        <v>6563000</v>
      </c>
      <c r="H33" s="125">
        <v>6803000</v>
      </c>
      <c r="I33" s="125">
        <v>6731000</v>
      </c>
      <c r="J33" s="125">
        <v>5425000</v>
      </c>
    </row>
    <row r="34" spans="1:10" ht="30.75" thickBot="1" x14ac:dyDescent="0.3">
      <c r="A34" s="63" t="s">
        <v>34</v>
      </c>
      <c r="B34" s="3"/>
      <c r="C34" s="4">
        <v>31</v>
      </c>
      <c r="D34" s="177">
        <f>SUM(D22:D33)</f>
        <v>7623597.9900000002</v>
      </c>
      <c r="E34" s="177">
        <v>7464599.1799999997</v>
      </c>
      <c r="F34" s="177">
        <v>7464599.1799999997</v>
      </c>
      <c r="G34" s="160">
        <f>SUM(G22:G33)</f>
        <v>7135987.1100000003</v>
      </c>
      <c r="H34" s="127">
        <f>SUM(H22:H33)</f>
        <v>7375605.96</v>
      </c>
      <c r="I34" s="127">
        <v>7941805.7800000003</v>
      </c>
      <c r="J34" s="127">
        <f>SUM(J22:J33)</f>
        <v>6740741.9199999999</v>
      </c>
    </row>
    <row r="35" spans="1:10" ht="30.75" thickBot="1" x14ac:dyDescent="0.3">
      <c r="A35" s="59" t="s">
        <v>35</v>
      </c>
      <c r="B35" s="60"/>
      <c r="C35" s="61">
        <v>32</v>
      </c>
      <c r="D35" s="159">
        <v>3386.27</v>
      </c>
      <c r="E35" s="159">
        <v>10842.23</v>
      </c>
      <c r="F35" s="159">
        <v>10842.23</v>
      </c>
      <c r="G35" s="159">
        <v>8385.2800000000007</v>
      </c>
      <c r="H35" s="126">
        <v>30804.03</v>
      </c>
      <c r="I35" s="126">
        <v>10924.39</v>
      </c>
      <c r="J35" s="126">
        <v>7280.8</v>
      </c>
    </row>
    <row r="36" spans="1:10" x14ac:dyDescent="0.25">
      <c r="A36" s="58" t="s">
        <v>36</v>
      </c>
      <c r="B36" s="6">
        <v>591</v>
      </c>
      <c r="C36" s="7">
        <v>33</v>
      </c>
      <c r="D36" s="159">
        <v>0</v>
      </c>
      <c r="E36" s="159">
        <v>0</v>
      </c>
      <c r="F36" s="159">
        <v>0</v>
      </c>
      <c r="G36" s="159">
        <v>0</v>
      </c>
      <c r="H36" s="45">
        <v>0</v>
      </c>
      <c r="I36" s="45">
        <v>0</v>
      </c>
      <c r="J36" s="45">
        <v>0</v>
      </c>
    </row>
    <row r="37" spans="1:10" ht="30" thickBot="1" x14ac:dyDescent="0.3">
      <c r="A37" s="15" t="s">
        <v>37</v>
      </c>
      <c r="B37" s="16"/>
      <c r="C37" s="17">
        <v>34</v>
      </c>
      <c r="D37" s="161">
        <v>3386.27</v>
      </c>
      <c r="E37" s="161">
        <v>10842.23</v>
      </c>
      <c r="F37" s="161">
        <v>10842.23</v>
      </c>
      <c r="G37" s="161">
        <v>8385.2800000000007</v>
      </c>
      <c r="H37" s="47">
        <v>30804.03</v>
      </c>
      <c r="I37" s="47">
        <v>10924.39</v>
      </c>
      <c r="J37" s="226">
        <v>7280.8</v>
      </c>
    </row>
    <row r="38" spans="1:10" x14ac:dyDescent="0.25">
      <c r="A38" s="133" t="s">
        <v>60</v>
      </c>
      <c r="B38" s="134"/>
      <c r="C38" s="135"/>
      <c r="D38" s="135"/>
      <c r="E38" s="135"/>
      <c r="F38" s="135"/>
      <c r="G38" s="135"/>
      <c r="H38" s="135"/>
      <c r="I38" s="130" t="s">
        <v>42</v>
      </c>
      <c r="J38" s="130"/>
    </row>
    <row r="39" spans="1:10" x14ac:dyDescent="0.25">
      <c r="A39" s="136" t="s">
        <v>61</v>
      </c>
      <c r="C39" s="137"/>
      <c r="D39" s="137"/>
      <c r="E39" s="137"/>
      <c r="F39" s="137"/>
      <c r="G39" s="137"/>
      <c r="H39" s="137"/>
      <c r="I39" s="131">
        <v>197332</v>
      </c>
      <c r="J39" s="131" t="s">
        <v>77</v>
      </c>
    </row>
    <row r="40" spans="1:10" x14ac:dyDescent="0.25">
      <c r="A40" s="136" t="s">
        <v>62</v>
      </c>
      <c r="C40" s="137"/>
      <c r="D40" s="137"/>
      <c r="E40" s="137"/>
      <c r="F40" s="137"/>
      <c r="G40" s="137"/>
      <c r="H40" s="137"/>
      <c r="I40" s="131">
        <v>1332229.1299999999</v>
      </c>
      <c r="J40" s="131"/>
    </row>
    <row r="41" spans="1:10" ht="15.75" thickBot="1" x14ac:dyDescent="0.3">
      <c r="A41" s="138" t="s">
        <v>63</v>
      </c>
      <c r="B41" s="139"/>
      <c r="C41" s="140"/>
      <c r="D41" s="140"/>
      <c r="E41" s="140"/>
      <c r="F41" s="140"/>
      <c r="G41" s="140"/>
      <c r="H41" s="140"/>
      <c r="I41" s="132">
        <v>109959</v>
      </c>
      <c r="J41" s="132"/>
    </row>
  </sheetData>
  <mergeCells count="1">
    <mergeCell ref="A2:J2"/>
  </mergeCells>
  <pageMargins left="0.7" right="0.7" top="0.78740157499999996" bottom="0.78740157499999996" header="0.3" footer="0.3"/>
  <pageSetup paperSize="9" scale="64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39"/>
  <sheetViews>
    <sheetView view="pageBreakPreview" topLeftCell="A16" zoomScaleNormal="100" zoomScaleSheetLayoutView="100" workbookViewId="0">
      <selection activeCell="D12" sqref="D12"/>
    </sheetView>
  </sheetViews>
  <sheetFormatPr defaultRowHeight="15" x14ac:dyDescent="0.25"/>
  <cols>
    <col min="1" max="1" width="36.28515625" customWidth="1"/>
    <col min="2" max="2" width="11.7109375" customWidth="1"/>
    <col min="4" max="4" width="16" customWidth="1"/>
    <col min="5" max="5" width="15" customWidth="1"/>
    <col min="6" max="6" width="14.42578125" customWidth="1"/>
    <col min="7" max="7" width="15.85546875" customWidth="1"/>
    <col min="8" max="8" width="15.5703125" customWidth="1"/>
    <col min="9" max="10" width="15.140625" customWidth="1"/>
  </cols>
  <sheetData>
    <row r="1" spans="1:10" ht="15.75" thickBot="1" x14ac:dyDescent="0.3">
      <c r="C1" s="1"/>
      <c r="D1" s="1"/>
      <c r="E1" s="1"/>
      <c r="F1" s="1"/>
      <c r="G1" s="1"/>
      <c r="H1" s="1"/>
    </row>
    <row r="2" spans="1:10" ht="15.75" thickBot="1" x14ac:dyDescent="0.3">
      <c r="A2" s="261" t="s">
        <v>41</v>
      </c>
      <c r="B2" s="261"/>
      <c r="C2" s="261"/>
      <c r="D2" s="261"/>
      <c r="E2" s="261"/>
      <c r="F2" s="261"/>
      <c r="G2" s="261"/>
      <c r="H2" s="261"/>
      <c r="I2" s="261"/>
      <c r="J2" s="261"/>
    </row>
    <row r="3" spans="1:10" ht="30.75" thickBot="1" x14ac:dyDescent="0.3">
      <c r="A3" s="2" t="s">
        <v>0</v>
      </c>
      <c r="B3" s="3" t="s">
        <v>1</v>
      </c>
      <c r="C3" s="4" t="s">
        <v>2</v>
      </c>
      <c r="D3" s="26" t="s">
        <v>68</v>
      </c>
      <c r="E3" s="26" t="s">
        <v>76</v>
      </c>
      <c r="F3" s="26" t="s">
        <v>67</v>
      </c>
      <c r="G3" s="26" t="s">
        <v>66</v>
      </c>
      <c r="H3" s="26" t="s">
        <v>65</v>
      </c>
      <c r="I3" s="26" t="s">
        <v>59</v>
      </c>
      <c r="J3" s="26" t="s">
        <v>64</v>
      </c>
    </row>
    <row r="4" spans="1:10" x14ac:dyDescent="0.25">
      <c r="A4" s="116" t="s">
        <v>3</v>
      </c>
      <c r="B4" s="117">
        <v>501</v>
      </c>
      <c r="C4" s="118">
        <v>1</v>
      </c>
      <c r="D4" s="150">
        <v>498623</v>
      </c>
      <c r="E4" s="150">
        <v>286184</v>
      </c>
      <c r="F4" s="150">
        <v>537233</v>
      </c>
      <c r="G4" s="150">
        <v>255369</v>
      </c>
      <c r="H4" s="119">
        <v>583789</v>
      </c>
      <c r="I4" s="119">
        <v>393740</v>
      </c>
      <c r="J4" s="245">
        <v>385132</v>
      </c>
    </row>
    <row r="5" spans="1:10" x14ac:dyDescent="0.25">
      <c r="A5" s="8" t="s">
        <v>4</v>
      </c>
      <c r="B5" s="9">
        <v>502</v>
      </c>
      <c r="C5" s="10">
        <v>2</v>
      </c>
      <c r="D5" s="151"/>
      <c r="E5" s="151"/>
      <c r="F5" s="151"/>
      <c r="G5" s="151"/>
      <c r="H5" s="42"/>
      <c r="I5" s="42"/>
      <c r="J5" s="246"/>
    </row>
    <row r="6" spans="1:10" ht="29.25" x14ac:dyDescent="0.25">
      <c r="A6" s="11" t="s">
        <v>5</v>
      </c>
      <c r="B6" s="9">
        <v>503</v>
      </c>
      <c r="C6" s="10">
        <v>3</v>
      </c>
      <c r="D6" s="151">
        <v>1068808</v>
      </c>
      <c r="E6" s="151">
        <v>889762</v>
      </c>
      <c r="F6" s="151">
        <v>880957</v>
      </c>
      <c r="G6" s="151">
        <v>865978</v>
      </c>
      <c r="H6" s="42">
        <v>1092190</v>
      </c>
      <c r="I6" s="42">
        <v>970253</v>
      </c>
      <c r="J6" s="246">
        <v>933238</v>
      </c>
    </row>
    <row r="7" spans="1:10" x14ac:dyDescent="0.25">
      <c r="A7" s="8" t="s">
        <v>6</v>
      </c>
      <c r="B7" s="9">
        <v>504</v>
      </c>
      <c r="C7" s="10">
        <v>4</v>
      </c>
      <c r="D7" s="151"/>
      <c r="E7" s="151"/>
      <c r="F7" s="151"/>
      <c r="G7" s="151"/>
      <c r="H7" s="42"/>
      <c r="I7" s="42"/>
      <c r="J7" s="246"/>
    </row>
    <row r="8" spans="1:10" x14ac:dyDescent="0.25">
      <c r="A8" s="8" t="s">
        <v>7</v>
      </c>
      <c r="B8" s="9">
        <v>511</v>
      </c>
      <c r="C8" s="10">
        <v>5</v>
      </c>
      <c r="D8" s="151">
        <v>396622</v>
      </c>
      <c r="E8" s="151">
        <v>410197</v>
      </c>
      <c r="F8" s="151">
        <v>372831</v>
      </c>
      <c r="G8" s="151">
        <v>324315</v>
      </c>
      <c r="H8" s="42">
        <v>201518</v>
      </c>
      <c r="I8" s="42">
        <v>246350</v>
      </c>
      <c r="J8" s="246">
        <v>306985</v>
      </c>
    </row>
    <row r="9" spans="1:10" x14ac:dyDescent="0.25">
      <c r="A9" s="8" t="s">
        <v>8</v>
      </c>
      <c r="B9" s="9">
        <v>512</v>
      </c>
      <c r="C9" s="10">
        <v>6</v>
      </c>
      <c r="D9" s="151">
        <v>19236</v>
      </c>
      <c r="E9" s="151">
        <v>26791</v>
      </c>
      <c r="F9" s="151">
        <v>26392</v>
      </c>
      <c r="G9" s="151">
        <v>6085</v>
      </c>
      <c r="H9" s="42">
        <v>14870</v>
      </c>
      <c r="I9" s="42">
        <v>56600</v>
      </c>
      <c r="J9" s="246">
        <v>30594</v>
      </c>
    </row>
    <row r="10" spans="1:10" x14ac:dyDescent="0.25">
      <c r="A10" s="8" t="s">
        <v>9</v>
      </c>
      <c r="B10" s="9">
        <v>513</v>
      </c>
      <c r="C10" s="10">
        <v>7</v>
      </c>
      <c r="D10" s="151">
        <v>628</v>
      </c>
      <c r="E10" s="151">
        <v>78</v>
      </c>
      <c r="F10" s="151">
        <v>719</v>
      </c>
      <c r="G10" s="151" t="s">
        <v>42</v>
      </c>
      <c r="H10" s="42">
        <v>2675</v>
      </c>
      <c r="I10" s="42">
        <v>1392</v>
      </c>
      <c r="J10" s="246">
        <v>14952</v>
      </c>
    </row>
    <row r="11" spans="1:10" x14ac:dyDescent="0.25">
      <c r="A11" s="8" t="s">
        <v>10</v>
      </c>
      <c r="B11" s="9">
        <v>518</v>
      </c>
      <c r="C11" s="10">
        <v>8</v>
      </c>
      <c r="D11" s="151">
        <v>525990</v>
      </c>
      <c r="E11" s="151">
        <v>740285</v>
      </c>
      <c r="F11" s="151">
        <v>773601</v>
      </c>
      <c r="G11" s="151">
        <v>921875</v>
      </c>
      <c r="H11" s="42">
        <v>683403</v>
      </c>
      <c r="I11" s="42">
        <v>959811</v>
      </c>
      <c r="J11" s="246">
        <v>931712</v>
      </c>
    </row>
    <row r="12" spans="1:10" x14ac:dyDescent="0.25">
      <c r="A12" s="8" t="s">
        <v>11</v>
      </c>
      <c r="B12" s="9">
        <v>521</v>
      </c>
      <c r="C12" s="10">
        <v>9</v>
      </c>
      <c r="D12" s="151">
        <v>95370</v>
      </c>
      <c r="E12" s="151">
        <v>178888</v>
      </c>
      <c r="F12" s="151">
        <v>101543</v>
      </c>
      <c r="G12" s="151">
        <v>80370</v>
      </c>
      <c r="H12" s="42">
        <v>81822</v>
      </c>
      <c r="I12" s="42">
        <v>86804</v>
      </c>
      <c r="J12" s="246">
        <v>85296</v>
      </c>
    </row>
    <row r="13" spans="1:10" x14ac:dyDescent="0.25">
      <c r="A13" s="8" t="s">
        <v>12</v>
      </c>
      <c r="B13" s="9">
        <v>524</v>
      </c>
      <c r="C13" s="10">
        <v>10</v>
      </c>
      <c r="D13" s="151">
        <v>1322</v>
      </c>
      <c r="E13" s="151">
        <v>27744</v>
      </c>
      <c r="F13" s="151">
        <v>792</v>
      </c>
      <c r="G13" s="151">
        <v>59</v>
      </c>
      <c r="H13" s="42"/>
      <c r="I13" s="42">
        <v>913</v>
      </c>
      <c r="J13" s="246"/>
    </row>
    <row r="14" spans="1:10" x14ac:dyDescent="0.25">
      <c r="A14" s="8" t="s">
        <v>13</v>
      </c>
      <c r="B14" s="9">
        <v>525</v>
      </c>
      <c r="C14" s="10">
        <v>11</v>
      </c>
      <c r="D14" s="151">
        <v>32</v>
      </c>
      <c r="E14" s="151">
        <v>17</v>
      </c>
      <c r="F14" s="151">
        <v>576</v>
      </c>
      <c r="G14" s="151" t="s">
        <v>42</v>
      </c>
      <c r="H14" s="42">
        <v>83</v>
      </c>
      <c r="I14" s="42">
        <v>77</v>
      </c>
      <c r="J14" s="246">
        <v>387</v>
      </c>
    </row>
    <row r="15" spans="1:10" x14ac:dyDescent="0.25">
      <c r="A15" s="8" t="s">
        <v>14</v>
      </c>
      <c r="B15" s="9">
        <v>527</v>
      </c>
      <c r="C15" s="10">
        <v>12</v>
      </c>
      <c r="D15" s="151" t="s">
        <v>42</v>
      </c>
      <c r="E15" s="151"/>
      <c r="F15" s="151"/>
      <c r="G15" s="151">
        <v>146456</v>
      </c>
      <c r="H15" s="42">
        <v>274665</v>
      </c>
      <c r="I15" s="42">
        <v>312844</v>
      </c>
      <c r="J15" s="246">
        <v>282940</v>
      </c>
    </row>
    <row r="16" spans="1:10" x14ac:dyDescent="0.25">
      <c r="A16" s="8" t="s">
        <v>15</v>
      </c>
      <c r="B16" s="9">
        <v>528</v>
      </c>
      <c r="C16" s="10">
        <v>13</v>
      </c>
      <c r="D16" s="151">
        <v>73492</v>
      </c>
      <c r="E16" s="151">
        <v>75581</v>
      </c>
      <c r="F16" s="151">
        <v>122606</v>
      </c>
      <c r="G16" s="151" t="s">
        <v>42</v>
      </c>
      <c r="H16" s="42"/>
      <c r="I16" s="42"/>
      <c r="J16" s="246"/>
    </row>
    <row r="17" spans="1:10" x14ac:dyDescent="0.25">
      <c r="A17" s="11" t="s">
        <v>16</v>
      </c>
      <c r="B17" s="9"/>
      <c r="C17" s="10">
        <v>14</v>
      </c>
      <c r="D17" s="151"/>
      <c r="E17" s="151"/>
      <c r="F17" s="151"/>
      <c r="G17" s="151"/>
      <c r="H17" s="42"/>
      <c r="I17" s="42">
        <v>168400</v>
      </c>
      <c r="J17" s="246"/>
    </row>
    <row r="18" spans="1:10" x14ac:dyDescent="0.25">
      <c r="A18" s="8" t="s">
        <v>17</v>
      </c>
      <c r="B18" s="9">
        <v>548</v>
      </c>
      <c r="C18" s="10">
        <v>15</v>
      </c>
      <c r="D18" s="151">
        <v>102970</v>
      </c>
      <c r="E18" s="151">
        <v>141990</v>
      </c>
      <c r="F18" s="151">
        <v>154471</v>
      </c>
      <c r="G18" s="151">
        <v>76993</v>
      </c>
      <c r="H18" s="42">
        <v>91064</v>
      </c>
      <c r="I18" s="42" t="s">
        <v>42</v>
      </c>
      <c r="J18" s="246">
        <v>134282</v>
      </c>
    </row>
    <row r="19" spans="1:10" x14ac:dyDescent="0.25">
      <c r="A19" s="8" t="s">
        <v>18</v>
      </c>
      <c r="B19" s="9">
        <v>551</v>
      </c>
      <c r="C19" s="10">
        <v>16</v>
      </c>
      <c r="D19" s="151">
        <v>2348352</v>
      </c>
      <c r="E19" s="151">
        <v>2351556</v>
      </c>
      <c r="F19" s="151">
        <v>2356020</v>
      </c>
      <c r="G19" s="151">
        <v>2427648</v>
      </c>
      <c r="H19" s="42">
        <v>2430588</v>
      </c>
      <c r="I19" s="42">
        <v>3126144</v>
      </c>
      <c r="J19" s="246">
        <v>3513144</v>
      </c>
    </row>
    <row r="20" spans="1:10" ht="29.25" x14ac:dyDescent="0.25">
      <c r="A20" s="11" t="s">
        <v>19</v>
      </c>
      <c r="B20" s="9">
        <v>558</v>
      </c>
      <c r="C20" s="10">
        <v>17</v>
      </c>
      <c r="D20" s="151">
        <v>463575</v>
      </c>
      <c r="E20" s="151">
        <v>302200</v>
      </c>
      <c r="F20" s="151">
        <v>312972</v>
      </c>
      <c r="G20" s="151">
        <v>453420</v>
      </c>
      <c r="H20" s="42">
        <v>363871</v>
      </c>
      <c r="I20" s="42">
        <v>208063</v>
      </c>
      <c r="J20" s="246">
        <v>163007</v>
      </c>
    </row>
    <row r="21" spans="1:10" ht="30" x14ac:dyDescent="0.25">
      <c r="A21" s="12" t="s">
        <v>20</v>
      </c>
      <c r="B21" s="13"/>
      <c r="C21" s="14">
        <v>18</v>
      </c>
      <c r="D21" s="152">
        <f>SUM(D4:D20)</f>
        <v>5595020</v>
      </c>
      <c r="E21" s="152">
        <v>5431273</v>
      </c>
      <c r="F21" s="152">
        <f>SUM(F4:F20)</f>
        <v>5640713</v>
      </c>
      <c r="G21" s="152">
        <f>SUM(G4:G20)</f>
        <v>5558568</v>
      </c>
      <c r="H21" s="43">
        <f>SUM(H4:H20)</f>
        <v>5820538</v>
      </c>
      <c r="I21" s="43">
        <v>6531391</v>
      </c>
      <c r="J21" s="247">
        <f>SUM(J4:J20)</f>
        <v>6781669</v>
      </c>
    </row>
    <row r="22" spans="1:10" x14ac:dyDescent="0.25">
      <c r="A22" s="11" t="s">
        <v>21</v>
      </c>
      <c r="B22" s="9">
        <v>601</v>
      </c>
      <c r="C22" s="10">
        <v>19</v>
      </c>
      <c r="D22" s="151"/>
      <c r="E22" s="151"/>
      <c r="F22" s="151"/>
      <c r="G22" s="151"/>
      <c r="H22" s="42"/>
      <c r="I22" s="42"/>
      <c r="J22" s="246"/>
    </row>
    <row r="23" spans="1:10" x14ac:dyDescent="0.25">
      <c r="A23" s="11" t="s">
        <v>22</v>
      </c>
      <c r="B23" s="9">
        <v>602</v>
      </c>
      <c r="C23" s="10">
        <v>20</v>
      </c>
      <c r="D23" s="151">
        <v>335010</v>
      </c>
      <c r="E23" s="151">
        <v>354725</v>
      </c>
      <c r="F23" s="151">
        <v>369534</v>
      </c>
      <c r="G23" s="151">
        <v>121017</v>
      </c>
      <c r="H23" s="42">
        <v>136910</v>
      </c>
      <c r="I23" s="42">
        <v>262570</v>
      </c>
      <c r="J23" s="246">
        <v>283425</v>
      </c>
    </row>
    <row r="24" spans="1:10" x14ac:dyDescent="0.25">
      <c r="A24" s="11" t="s">
        <v>23</v>
      </c>
      <c r="B24" s="9">
        <v>603</v>
      </c>
      <c r="C24" s="10">
        <v>21</v>
      </c>
      <c r="D24" s="151"/>
      <c r="E24" s="151"/>
      <c r="F24" s="151"/>
      <c r="G24" s="151"/>
      <c r="H24" s="42">
        <v>30968</v>
      </c>
      <c r="I24" s="42">
        <v>31038</v>
      </c>
      <c r="J24" s="246">
        <v>31440</v>
      </c>
    </row>
    <row r="25" spans="1:10" x14ac:dyDescent="0.25">
      <c r="A25" s="11" t="s">
        <v>24</v>
      </c>
      <c r="B25" s="9">
        <v>604</v>
      </c>
      <c r="C25" s="10">
        <v>22</v>
      </c>
      <c r="D25" s="151"/>
      <c r="E25" s="151"/>
      <c r="F25" s="151"/>
      <c r="G25" s="151"/>
      <c r="H25" s="42"/>
      <c r="I25" s="42"/>
      <c r="J25" s="246"/>
    </row>
    <row r="26" spans="1:10" x14ac:dyDescent="0.25">
      <c r="A26" s="11" t="s">
        <v>25</v>
      </c>
      <c r="B26" s="9">
        <v>609</v>
      </c>
      <c r="C26" s="10">
        <v>23</v>
      </c>
      <c r="D26" s="151">
        <v>110850</v>
      </c>
      <c r="E26" s="151"/>
      <c r="F26" s="151">
        <v>94680</v>
      </c>
      <c r="G26" s="151">
        <v>40950</v>
      </c>
      <c r="H26" s="42">
        <v>54150</v>
      </c>
      <c r="I26" s="42">
        <v>84250</v>
      </c>
      <c r="J26" s="246">
        <v>97000</v>
      </c>
    </row>
    <row r="27" spans="1:10" x14ac:dyDescent="0.25">
      <c r="A27" s="11" t="s">
        <v>26</v>
      </c>
      <c r="B27" s="9">
        <v>644</v>
      </c>
      <c r="C27" s="10">
        <v>24</v>
      </c>
      <c r="D27" s="151"/>
      <c r="E27" s="151"/>
      <c r="F27" s="151"/>
      <c r="G27" s="151"/>
      <c r="H27" s="42"/>
      <c r="I27" s="42"/>
      <c r="J27" s="246"/>
    </row>
    <row r="28" spans="1:10" x14ac:dyDescent="0.25">
      <c r="A28" s="11" t="s">
        <v>27</v>
      </c>
      <c r="B28" s="9">
        <v>663</v>
      </c>
      <c r="C28" s="10">
        <v>25</v>
      </c>
      <c r="D28" s="151"/>
      <c r="E28" s="151"/>
      <c r="F28" s="151"/>
      <c r="G28" s="151"/>
      <c r="H28" s="42"/>
      <c r="I28" s="42"/>
      <c r="J28" s="246"/>
    </row>
    <row r="29" spans="1:10" x14ac:dyDescent="0.25">
      <c r="A29" s="11" t="s">
        <v>28</v>
      </c>
      <c r="B29" s="9">
        <v>648</v>
      </c>
      <c r="C29" s="10">
        <v>26</v>
      </c>
      <c r="D29" s="151">
        <v>2510</v>
      </c>
      <c r="E29" s="151">
        <v>119342</v>
      </c>
      <c r="F29" s="151">
        <v>49913</v>
      </c>
      <c r="G29" s="151">
        <v>161092</v>
      </c>
      <c r="H29" s="42">
        <v>242518</v>
      </c>
      <c r="I29" s="42">
        <v>54155</v>
      </c>
      <c r="J29" s="246">
        <v>18732</v>
      </c>
    </row>
    <row r="30" spans="1:10" x14ac:dyDescent="0.25">
      <c r="A30" s="11" t="s">
        <v>29</v>
      </c>
      <c r="B30" s="9">
        <v>649</v>
      </c>
      <c r="C30" s="10">
        <v>27</v>
      </c>
      <c r="D30" s="151">
        <v>53025</v>
      </c>
      <c r="E30" s="151">
        <v>142142</v>
      </c>
      <c r="F30" s="151">
        <v>57000</v>
      </c>
      <c r="G30" s="151">
        <v>78799</v>
      </c>
      <c r="H30" s="42">
        <v>237684</v>
      </c>
      <c r="I30" s="42">
        <v>70669</v>
      </c>
      <c r="J30" s="246">
        <v>77233</v>
      </c>
    </row>
    <row r="31" spans="1:10" x14ac:dyDescent="0.25">
      <c r="A31" s="11" t="s">
        <v>30</v>
      </c>
      <c r="B31" s="9" t="s">
        <v>31</v>
      </c>
      <c r="C31" s="10">
        <v>28</v>
      </c>
      <c r="D31" s="151"/>
      <c r="E31" s="151"/>
      <c r="F31" s="151"/>
      <c r="G31" s="151"/>
      <c r="H31" s="42"/>
      <c r="I31" s="42"/>
      <c r="J31" s="246"/>
    </row>
    <row r="32" spans="1:10" x14ac:dyDescent="0.25">
      <c r="A32" s="11" t="s">
        <v>32</v>
      </c>
      <c r="B32" s="9">
        <v>662</v>
      </c>
      <c r="C32" s="10">
        <v>29</v>
      </c>
      <c r="D32" s="151"/>
      <c r="E32" s="151"/>
      <c r="F32" s="151">
        <v>1167</v>
      </c>
      <c r="G32" s="151">
        <v>1336</v>
      </c>
      <c r="H32" s="42">
        <v>746</v>
      </c>
      <c r="I32" s="42">
        <v>503</v>
      </c>
      <c r="J32" s="246"/>
    </row>
    <row r="33" spans="1:10" ht="30" thickBot="1" x14ac:dyDescent="0.3">
      <c r="A33" s="54" t="s">
        <v>33</v>
      </c>
      <c r="B33" s="55">
        <v>672</v>
      </c>
      <c r="C33" s="56">
        <v>30</v>
      </c>
      <c r="D33" s="151">
        <v>5185000</v>
      </c>
      <c r="E33" s="151">
        <v>5104000</v>
      </c>
      <c r="F33" s="151">
        <v>5151000</v>
      </c>
      <c r="G33" s="151">
        <v>5179000</v>
      </c>
      <c r="H33" s="120">
        <v>5145500</v>
      </c>
      <c r="I33" s="120">
        <v>6125401</v>
      </c>
      <c r="J33" s="248">
        <v>6395482</v>
      </c>
    </row>
    <row r="34" spans="1:10" ht="30.75" thickBot="1" x14ac:dyDescent="0.3">
      <c r="A34" s="63" t="s">
        <v>34</v>
      </c>
      <c r="B34" s="3"/>
      <c r="C34" s="4">
        <v>31</v>
      </c>
      <c r="D34" s="152">
        <f>SUM(D23:D33)</f>
        <v>5686395</v>
      </c>
      <c r="E34" s="152">
        <v>5720209</v>
      </c>
      <c r="F34" s="152">
        <f>SUM(F22:F33)</f>
        <v>5723294</v>
      </c>
      <c r="G34" s="152">
        <f>SUM(G22:G33)</f>
        <v>5582194</v>
      </c>
      <c r="H34" s="122">
        <f>SUM(H22:H33)</f>
        <v>5848476</v>
      </c>
      <c r="I34" s="122">
        <v>6628586</v>
      </c>
      <c r="J34" s="249">
        <f>SUM(J23:J33)</f>
        <v>6903312</v>
      </c>
    </row>
    <row r="35" spans="1:10" ht="30.75" thickBot="1" x14ac:dyDescent="0.3">
      <c r="A35" s="59" t="s">
        <v>35</v>
      </c>
      <c r="B35" s="60"/>
      <c r="C35" s="61">
        <v>32</v>
      </c>
      <c r="D35" s="151">
        <f>SUM(D34-D21)</f>
        <v>91375</v>
      </c>
      <c r="E35" s="151">
        <v>288936</v>
      </c>
      <c r="F35" s="151">
        <f>SUM(F34-F21)</f>
        <v>82581</v>
      </c>
      <c r="G35" s="151">
        <f>SUM(G34-G21)</f>
        <v>23626</v>
      </c>
      <c r="H35" s="121">
        <f>SUM(H34-H21)</f>
        <v>27938</v>
      </c>
      <c r="I35" s="121">
        <v>97195</v>
      </c>
      <c r="J35" s="250">
        <f>SUM(J34-J21)</f>
        <v>121643</v>
      </c>
    </row>
    <row r="36" spans="1:10" x14ac:dyDescent="0.25">
      <c r="A36" s="58" t="s">
        <v>36</v>
      </c>
      <c r="B36" s="6">
        <v>591</v>
      </c>
      <c r="C36" s="7">
        <v>33</v>
      </c>
      <c r="D36" s="151">
        <v>0</v>
      </c>
      <c r="E36" s="151">
        <v>0</v>
      </c>
      <c r="F36" s="151">
        <v>0</v>
      </c>
      <c r="G36" s="151">
        <v>0</v>
      </c>
      <c r="H36" s="41">
        <v>0</v>
      </c>
      <c r="I36" s="41">
        <v>0</v>
      </c>
      <c r="J36" s="251"/>
    </row>
    <row r="37" spans="1:10" ht="30" thickBot="1" x14ac:dyDescent="0.3">
      <c r="A37" s="15" t="s">
        <v>37</v>
      </c>
      <c r="B37" s="16"/>
      <c r="C37" s="17">
        <v>34</v>
      </c>
      <c r="D37" s="153">
        <f>SUM(D35-D36)</f>
        <v>91375</v>
      </c>
      <c r="E37" s="153">
        <v>288936</v>
      </c>
      <c r="F37" s="153">
        <f>SUM(F35)</f>
        <v>82581</v>
      </c>
      <c r="G37" s="153">
        <f>SUM(G35)</f>
        <v>23626</v>
      </c>
      <c r="H37" s="44">
        <f>SUM(H35-H36)</f>
        <v>27938</v>
      </c>
      <c r="I37" s="44">
        <v>97195</v>
      </c>
      <c r="J37" s="252">
        <v>121643</v>
      </c>
    </row>
    <row r="38" spans="1:10" x14ac:dyDescent="0.25">
      <c r="G38" t="s">
        <v>78</v>
      </c>
      <c r="H38" t="s">
        <v>79</v>
      </c>
      <c r="I38" s="255">
        <v>882247</v>
      </c>
      <c r="J38" s="253">
        <v>1134492</v>
      </c>
    </row>
    <row r="39" spans="1:10" x14ac:dyDescent="0.25">
      <c r="G39" t="s">
        <v>80</v>
      </c>
      <c r="H39" s="256"/>
      <c r="I39" s="254">
        <f>SUM(I33-I38)</f>
        <v>5243154</v>
      </c>
      <c r="J39" s="254">
        <f>SUM(J33-J38)</f>
        <v>5260990</v>
      </c>
    </row>
  </sheetData>
  <mergeCells count="1">
    <mergeCell ref="A2:J2"/>
  </mergeCells>
  <pageMargins left="0.70866141732283472" right="0.70866141732283472" top="0.78740157480314965" bottom="0.78740157480314965" header="0.31496062992125984" footer="0.31496062992125984"/>
  <pageSetup paperSize="9" scale="7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42"/>
  <sheetViews>
    <sheetView tabSelected="1" view="pageBreakPreview" topLeftCell="A13" zoomScaleNormal="100" zoomScaleSheetLayoutView="100" workbookViewId="0">
      <selection activeCell="L13" sqref="L13"/>
    </sheetView>
  </sheetViews>
  <sheetFormatPr defaultRowHeight="15" x14ac:dyDescent="0.25"/>
  <cols>
    <col min="1" max="1" width="34" customWidth="1"/>
    <col min="4" max="4" width="12.7109375" customWidth="1"/>
    <col min="5" max="5" width="13.140625" customWidth="1"/>
    <col min="6" max="7" width="13.42578125" customWidth="1"/>
    <col min="8" max="8" width="12" customWidth="1"/>
    <col min="9" max="10" width="15.28515625" customWidth="1"/>
  </cols>
  <sheetData>
    <row r="1" spans="1:10" x14ac:dyDescent="0.25">
      <c r="A1" s="48" t="s">
        <v>48</v>
      </c>
      <c r="B1" s="49"/>
      <c r="C1" s="49"/>
      <c r="D1" s="49"/>
      <c r="E1" s="49"/>
      <c r="F1" s="49"/>
      <c r="G1" s="49"/>
      <c r="H1" s="49"/>
      <c r="I1" s="49"/>
      <c r="J1" s="257"/>
    </row>
    <row r="2" spans="1:10" ht="15.75" thickBot="1" x14ac:dyDescent="0.3">
      <c r="A2" s="50" t="s">
        <v>54</v>
      </c>
      <c r="B2" s="51" t="s">
        <v>55</v>
      </c>
      <c r="C2" s="52"/>
      <c r="D2" s="52"/>
      <c r="E2" s="52"/>
      <c r="F2" s="52"/>
      <c r="G2" s="52"/>
      <c r="H2" s="52"/>
      <c r="I2" s="52"/>
      <c r="J2" s="258"/>
    </row>
    <row r="3" spans="1:10" x14ac:dyDescent="0.25">
      <c r="A3" s="48" t="s">
        <v>0</v>
      </c>
      <c r="B3" s="70" t="s">
        <v>1</v>
      </c>
      <c r="C3" s="78" t="s">
        <v>2</v>
      </c>
      <c r="D3" s="70" t="s">
        <v>43</v>
      </c>
      <c r="E3" s="70" t="s">
        <v>43</v>
      </c>
      <c r="F3" s="78" t="s">
        <v>43</v>
      </c>
      <c r="G3" s="70" t="s">
        <v>43</v>
      </c>
      <c r="H3" s="141" t="s">
        <v>43</v>
      </c>
      <c r="I3" s="211" t="s">
        <v>43</v>
      </c>
      <c r="J3" s="70" t="s">
        <v>43</v>
      </c>
    </row>
    <row r="4" spans="1:10" ht="15.75" thickBot="1" x14ac:dyDescent="0.3">
      <c r="A4" s="65"/>
      <c r="B4" s="71"/>
      <c r="C4" s="40"/>
      <c r="D4" s="88" t="s">
        <v>75</v>
      </c>
      <c r="E4" s="88" t="s">
        <v>73</v>
      </c>
      <c r="F4" s="144" t="s">
        <v>74</v>
      </c>
      <c r="G4" s="88" t="s">
        <v>72</v>
      </c>
      <c r="H4" s="142" t="s">
        <v>71</v>
      </c>
      <c r="I4" s="213" t="s">
        <v>58</v>
      </c>
      <c r="J4" s="88" t="s">
        <v>70</v>
      </c>
    </row>
    <row r="5" spans="1:10" x14ac:dyDescent="0.25">
      <c r="A5" s="111" t="s">
        <v>3</v>
      </c>
      <c r="B5" s="112">
        <v>501</v>
      </c>
      <c r="C5" s="113">
        <v>1</v>
      </c>
      <c r="D5" s="162">
        <v>146</v>
      </c>
      <c r="E5" s="162">
        <v>164</v>
      </c>
      <c r="F5" s="162">
        <v>283</v>
      </c>
      <c r="G5" s="154">
        <v>178.58462</v>
      </c>
      <c r="H5" s="114">
        <v>113.88858</v>
      </c>
      <c r="I5" s="214">
        <v>277.60000000000002</v>
      </c>
      <c r="J5" s="85">
        <v>206.58</v>
      </c>
    </row>
    <row r="6" spans="1:10" x14ac:dyDescent="0.25">
      <c r="A6" s="67" t="s">
        <v>4</v>
      </c>
      <c r="B6" s="73">
        <v>502</v>
      </c>
      <c r="C6" s="80">
        <v>2</v>
      </c>
      <c r="D6" s="163">
        <v>196</v>
      </c>
      <c r="E6" s="163">
        <v>204</v>
      </c>
      <c r="F6" s="163">
        <v>238</v>
      </c>
      <c r="G6" s="154">
        <v>211.11214999999999</v>
      </c>
      <c r="H6" s="90">
        <v>200.05</v>
      </c>
      <c r="I6" s="208">
        <v>247.27</v>
      </c>
      <c r="J6" s="86">
        <v>212.1</v>
      </c>
    </row>
    <row r="7" spans="1:10" x14ac:dyDescent="0.25">
      <c r="A7" s="67" t="s">
        <v>5</v>
      </c>
      <c r="B7" s="73">
        <v>503</v>
      </c>
      <c r="C7" s="80">
        <v>3</v>
      </c>
      <c r="D7" s="163">
        <v>0</v>
      </c>
      <c r="E7" s="163">
        <v>0</v>
      </c>
      <c r="F7" s="163">
        <v>0</v>
      </c>
      <c r="G7" s="154">
        <v>0</v>
      </c>
      <c r="H7" s="90">
        <v>0</v>
      </c>
      <c r="I7" s="208">
        <v>0</v>
      </c>
      <c r="J7" s="86">
        <v>0</v>
      </c>
    </row>
    <row r="8" spans="1:10" x14ac:dyDescent="0.25">
      <c r="A8" s="67" t="s">
        <v>6</v>
      </c>
      <c r="B8" s="73">
        <v>504</v>
      </c>
      <c r="C8" s="80">
        <v>4</v>
      </c>
      <c r="D8" s="163">
        <v>0</v>
      </c>
      <c r="E8" s="163">
        <v>0</v>
      </c>
      <c r="F8" s="163">
        <v>0</v>
      </c>
      <c r="G8" s="154">
        <v>0</v>
      </c>
      <c r="H8" s="90">
        <v>0</v>
      </c>
      <c r="I8" s="208">
        <v>0</v>
      </c>
      <c r="J8" s="86">
        <v>0</v>
      </c>
    </row>
    <row r="9" spans="1:10" x14ac:dyDescent="0.25">
      <c r="A9" s="67" t="s">
        <v>7</v>
      </c>
      <c r="B9" s="73">
        <v>511</v>
      </c>
      <c r="C9" s="80">
        <v>5</v>
      </c>
      <c r="D9" s="163">
        <v>73</v>
      </c>
      <c r="E9" s="163">
        <v>91</v>
      </c>
      <c r="F9" s="163">
        <v>97</v>
      </c>
      <c r="G9" s="154">
        <v>35.524900000000002</v>
      </c>
      <c r="H9" s="90">
        <v>368.61338000000001</v>
      </c>
      <c r="I9" s="208">
        <v>59.64</v>
      </c>
      <c r="J9" s="86">
        <v>120.75</v>
      </c>
    </row>
    <row r="10" spans="1:10" x14ac:dyDescent="0.25">
      <c r="A10" s="67" t="s">
        <v>8</v>
      </c>
      <c r="B10" s="73">
        <v>512</v>
      </c>
      <c r="C10" s="80">
        <v>6</v>
      </c>
      <c r="D10" s="163">
        <v>0</v>
      </c>
      <c r="E10" s="163">
        <v>3</v>
      </c>
      <c r="F10" s="163">
        <v>1</v>
      </c>
      <c r="G10" s="154">
        <v>0</v>
      </c>
      <c r="H10" s="90">
        <v>0</v>
      </c>
      <c r="I10" s="208">
        <v>0</v>
      </c>
      <c r="J10" s="86">
        <v>0</v>
      </c>
    </row>
    <row r="11" spans="1:10" x14ac:dyDescent="0.25">
      <c r="A11" s="67" t="s">
        <v>9</v>
      </c>
      <c r="B11" s="73">
        <v>513</v>
      </c>
      <c r="C11" s="80">
        <v>7</v>
      </c>
      <c r="D11" s="163">
        <v>32</v>
      </c>
      <c r="E11" s="163">
        <v>23</v>
      </c>
      <c r="F11" s="163">
        <v>38</v>
      </c>
      <c r="G11" s="154">
        <v>33.469000000000001</v>
      </c>
      <c r="H11" s="90">
        <v>32.871000000000002</v>
      </c>
      <c r="I11" s="208">
        <v>59.87</v>
      </c>
      <c r="J11" s="86">
        <v>73.52</v>
      </c>
    </row>
    <row r="12" spans="1:10" x14ac:dyDescent="0.25">
      <c r="A12" s="67" t="s">
        <v>10</v>
      </c>
      <c r="B12" s="73">
        <v>518</v>
      </c>
      <c r="C12" s="80">
        <v>8</v>
      </c>
      <c r="D12" s="163">
        <v>624</v>
      </c>
      <c r="E12" s="163">
        <v>718</v>
      </c>
      <c r="F12" s="163">
        <v>683</v>
      </c>
      <c r="G12" s="154">
        <v>772.34338000000002</v>
      </c>
      <c r="H12" s="90">
        <v>554.18468999999993</v>
      </c>
      <c r="I12" s="208">
        <v>573.87</v>
      </c>
      <c r="J12" s="86">
        <v>897.34</v>
      </c>
    </row>
    <row r="13" spans="1:10" x14ac:dyDescent="0.25">
      <c r="A13" s="67" t="s">
        <v>11</v>
      </c>
      <c r="B13" s="73">
        <v>521</v>
      </c>
      <c r="C13" s="80">
        <v>9</v>
      </c>
      <c r="D13" s="163">
        <v>5318</v>
      </c>
      <c r="E13" s="163">
        <v>6475</v>
      </c>
      <c r="F13" s="163">
        <v>7179</v>
      </c>
      <c r="G13" s="154">
        <v>8407.777</v>
      </c>
      <c r="H13" s="90">
        <v>8222.5609999999997</v>
      </c>
      <c r="I13" s="208">
        <v>8138.36</v>
      </c>
      <c r="J13" s="86">
        <v>8640.1</v>
      </c>
    </row>
    <row r="14" spans="1:10" x14ac:dyDescent="0.25">
      <c r="A14" s="67" t="s">
        <v>12</v>
      </c>
      <c r="B14" s="73">
        <v>524</v>
      </c>
      <c r="C14" s="80">
        <v>10</v>
      </c>
      <c r="D14" s="163">
        <v>1771</v>
      </c>
      <c r="E14" s="163">
        <v>2129</v>
      </c>
      <c r="F14" s="163">
        <v>2328</v>
      </c>
      <c r="G14" s="154">
        <v>2794.68</v>
      </c>
      <c r="H14" s="90">
        <v>2704.4479999999999</v>
      </c>
      <c r="I14" s="208">
        <v>2683.36</v>
      </c>
      <c r="J14" s="86">
        <v>2864.32</v>
      </c>
    </row>
    <row r="15" spans="1:10" x14ac:dyDescent="0.25">
      <c r="A15" s="67" t="s">
        <v>13</v>
      </c>
      <c r="B15" s="73">
        <v>525</v>
      </c>
      <c r="C15" s="80">
        <v>11</v>
      </c>
      <c r="D15" s="163">
        <v>22</v>
      </c>
      <c r="E15" s="163">
        <v>26</v>
      </c>
      <c r="F15" s="163">
        <v>29</v>
      </c>
      <c r="G15" s="154">
        <v>34.728000000000002</v>
      </c>
      <c r="H15" s="90">
        <v>33.606999999999999</v>
      </c>
      <c r="I15" s="208">
        <v>33.340000000000003</v>
      </c>
      <c r="J15" s="86">
        <v>35.590000000000003</v>
      </c>
    </row>
    <row r="16" spans="1:10" x14ac:dyDescent="0.25">
      <c r="A16" s="67" t="s">
        <v>14</v>
      </c>
      <c r="B16" s="73">
        <v>527</v>
      </c>
      <c r="C16" s="80">
        <v>12</v>
      </c>
      <c r="D16" s="163">
        <v>158</v>
      </c>
      <c r="E16" s="163">
        <v>182</v>
      </c>
      <c r="F16" s="163">
        <v>192</v>
      </c>
      <c r="G16" s="154">
        <v>217.15685000000002</v>
      </c>
      <c r="H16" s="90">
        <v>181.98285000000001</v>
      </c>
      <c r="I16" s="208">
        <v>160.11000000000001</v>
      </c>
      <c r="J16" s="86">
        <v>172.89</v>
      </c>
    </row>
    <row r="17" spans="1:10" x14ac:dyDescent="0.25">
      <c r="A17" s="67" t="s">
        <v>15</v>
      </c>
      <c r="B17" s="73">
        <v>528</v>
      </c>
      <c r="C17" s="80">
        <v>13</v>
      </c>
      <c r="D17" s="163">
        <v>0</v>
      </c>
      <c r="E17" s="163">
        <v>0</v>
      </c>
      <c r="F17" s="163">
        <v>0</v>
      </c>
      <c r="G17" s="154">
        <v>0</v>
      </c>
      <c r="H17" s="90">
        <v>0</v>
      </c>
      <c r="I17" s="208">
        <v>0</v>
      </c>
      <c r="J17" s="86">
        <v>0</v>
      </c>
    </row>
    <row r="18" spans="1:10" x14ac:dyDescent="0.25">
      <c r="A18" s="67" t="s">
        <v>16</v>
      </c>
      <c r="B18" s="73"/>
      <c r="C18" s="80">
        <v>14</v>
      </c>
      <c r="D18" s="163">
        <v>26</v>
      </c>
      <c r="E18" s="163">
        <v>0</v>
      </c>
      <c r="F18" s="163">
        <v>15</v>
      </c>
      <c r="G18" s="154">
        <v>14.657</v>
      </c>
      <c r="H18" s="90">
        <v>19.628</v>
      </c>
      <c r="I18" s="208">
        <v>14.66</v>
      </c>
      <c r="J18" s="86">
        <v>14.71</v>
      </c>
    </row>
    <row r="19" spans="1:10" x14ac:dyDescent="0.25">
      <c r="A19" s="67" t="s">
        <v>17</v>
      </c>
      <c r="B19" s="73">
        <v>548</v>
      </c>
      <c r="C19" s="80">
        <v>15</v>
      </c>
      <c r="D19" s="163"/>
      <c r="E19" s="163">
        <v>15</v>
      </c>
      <c r="F19" s="163">
        <v>0</v>
      </c>
      <c r="G19" s="154">
        <v>0</v>
      </c>
      <c r="H19" s="90">
        <v>0</v>
      </c>
      <c r="I19" s="208">
        <v>0</v>
      </c>
      <c r="J19" s="86">
        <v>0</v>
      </c>
    </row>
    <row r="20" spans="1:10" x14ac:dyDescent="0.25">
      <c r="A20" s="67" t="s">
        <v>18</v>
      </c>
      <c r="B20" s="73">
        <v>551</v>
      </c>
      <c r="C20" s="80">
        <v>16</v>
      </c>
      <c r="D20" s="163">
        <v>39</v>
      </c>
      <c r="E20" s="163">
        <v>39</v>
      </c>
      <c r="F20" s="163">
        <v>39</v>
      </c>
      <c r="G20" s="154">
        <v>39.164999999999999</v>
      </c>
      <c r="H20" s="90">
        <v>39.164999999999999</v>
      </c>
      <c r="I20" s="208">
        <v>39.17</v>
      </c>
      <c r="J20" s="86">
        <v>39.17</v>
      </c>
    </row>
    <row r="21" spans="1:10" ht="15.75" thickBot="1" x14ac:dyDescent="0.3">
      <c r="A21" s="98" t="s">
        <v>19</v>
      </c>
      <c r="B21" s="99">
        <v>558</v>
      </c>
      <c r="C21" s="100">
        <v>17</v>
      </c>
      <c r="D21" s="168">
        <v>192</v>
      </c>
      <c r="E21" s="168">
        <v>183</v>
      </c>
      <c r="F21" s="163">
        <v>191</v>
      </c>
      <c r="G21" s="175">
        <v>125.27772</v>
      </c>
      <c r="H21" s="101">
        <v>26.29</v>
      </c>
      <c r="I21" s="209">
        <v>76.2</v>
      </c>
      <c r="J21" s="109">
        <v>50.63</v>
      </c>
    </row>
    <row r="22" spans="1:10" x14ac:dyDescent="0.25">
      <c r="A22" s="48" t="s">
        <v>44</v>
      </c>
      <c r="B22" s="107"/>
      <c r="C22" s="108"/>
      <c r="D22" s="107"/>
      <c r="E22" s="207"/>
      <c r="F22" s="197"/>
      <c r="G22" s="110"/>
      <c r="H22" s="110"/>
      <c r="I22" s="110"/>
      <c r="J22" s="35"/>
    </row>
    <row r="23" spans="1:10" ht="15.75" thickBot="1" x14ac:dyDescent="0.3">
      <c r="A23" s="50" t="s">
        <v>45</v>
      </c>
      <c r="B23" s="77"/>
      <c r="C23" s="96">
        <v>18</v>
      </c>
      <c r="D23" s="173">
        <f>SUM(D6:D22)</f>
        <v>8451</v>
      </c>
      <c r="E23" s="201">
        <v>10252</v>
      </c>
      <c r="F23" s="28">
        <v>11313</v>
      </c>
      <c r="G23" s="97">
        <v>12864.475619999999</v>
      </c>
      <c r="H23" s="97">
        <f>SUM(H5:H22)</f>
        <v>12497.289500000003</v>
      </c>
      <c r="I23" s="97">
        <f>SUM(I5:I22)</f>
        <v>12363.450000000003</v>
      </c>
      <c r="J23" s="28">
        <v>13327.7</v>
      </c>
    </row>
    <row r="24" spans="1:10" x14ac:dyDescent="0.25">
      <c r="A24" s="66" t="s">
        <v>21</v>
      </c>
      <c r="B24" s="72">
        <v>601</v>
      </c>
      <c r="C24" s="79">
        <v>19</v>
      </c>
      <c r="D24" s="162">
        <v>0</v>
      </c>
      <c r="E24" s="162">
        <v>0</v>
      </c>
      <c r="F24" s="162">
        <v>0</v>
      </c>
      <c r="G24" s="189">
        <v>0</v>
      </c>
      <c r="H24" s="89">
        <v>0</v>
      </c>
      <c r="I24" s="89">
        <v>0</v>
      </c>
      <c r="J24" s="85">
        <v>0</v>
      </c>
    </row>
    <row r="25" spans="1:10" x14ac:dyDescent="0.25">
      <c r="A25" s="67" t="s">
        <v>22</v>
      </c>
      <c r="B25" s="73">
        <v>602</v>
      </c>
      <c r="C25" s="80">
        <v>20</v>
      </c>
      <c r="D25" s="163">
        <v>667</v>
      </c>
      <c r="E25" s="163">
        <v>684</v>
      </c>
      <c r="F25" s="163">
        <v>704</v>
      </c>
      <c r="G25" s="154">
        <v>689.96500000000003</v>
      </c>
      <c r="H25" s="90">
        <v>638.74209999999994</v>
      </c>
      <c r="I25" s="90">
        <v>639.69000000000005</v>
      </c>
      <c r="J25" s="86">
        <v>663.52</v>
      </c>
    </row>
    <row r="26" spans="1:10" x14ac:dyDescent="0.25">
      <c r="A26" s="67" t="s">
        <v>23</v>
      </c>
      <c r="B26" s="73">
        <v>603</v>
      </c>
      <c r="C26" s="80">
        <v>21</v>
      </c>
      <c r="D26" s="163">
        <v>0</v>
      </c>
      <c r="E26" s="163">
        <v>0</v>
      </c>
      <c r="F26" s="163">
        <v>0</v>
      </c>
      <c r="G26" s="154">
        <v>0</v>
      </c>
      <c r="H26" s="90">
        <v>-1E-3</v>
      </c>
      <c r="I26" s="90">
        <v>0</v>
      </c>
      <c r="J26" s="86">
        <v>0</v>
      </c>
    </row>
    <row r="27" spans="1:10" x14ac:dyDescent="0.25">
      <c r="A27" s="67" t="s">
        <v>24</v>
      </c>
      <c r="B27" s="73">
        <v>604</v>
      </c>
      <c r="C27" s="80">
        <v>22</v>
      </c>
      <c r="D27" s="163">
        <v>7</v>
      </c>
      <c r="E27" s="163">
        <v>7</v>
      </c>
      <c r="F27" s="163">
        <v>7</v>
      </c>
      <c r="G27" s="154">
        <v>4.9000000000000002E-2</v>
      </c>
      <c r="H27" s="90">
        <v>0</v>
      </c>
      <c r="I27" s="90">
        <v>7.12</v>
      </c>
      <c r="J27" s="86">
        <v>10.14</v>
      </c>
    </row>
    <row r="28" spans="1:10" x14ac:dyDescent="0.25">
      <c r="A28" s="67" t="s">
        <v>25</v>
      </c>
      <c r="B28" s="73">
        <v>609</v>
      </c>
      <c r="C28" s="80">
        <v>23</v>
      </c>
      <c r="D28" s="163">
        <v>0</v>
      </c>
      <c r="E28" s="163">
        <v>0</v>
      </c>
      <c r="F28" s="163">
        <v>0</v>
      </c>
      <c r="G28" s="154">
        <v>0</v>
      </c>
      <c r="H28" s="90">
        <v>0</v>
      </c>
      <c r="I28" s="90">
        <v>0</v>
      </c>
      <c r="J28" s="86">
        <v>0</v>
      </c>
    </row>
    <row r="29" spans="1:10" x14ac:dyDescent="0.25">
      <c r="A29" s="67" t="s">
        <v>26</v>
      </c>
      <c r="B29" s="73">
        <v>644</v>
      </c>
      <c r="C29" s="80">
        <v>24</v>
      </c>
      <c r="D29" s="163">
        <v>0</v>
      </c>
      <c r="E29" s="163">
        <v>0</v>
      </c>
      <c r="F29" s="163">
        <v>0</v>
      </c>
      <c r="G29" s="154">
        <v>0</v>
      </c>
      <c r="H29" s="90">
        <v>0</v>
      </c>
      <c r="I29" s="90">
        <v>0</v>
      </c>
      <c r="J29" s="86">
        <v>0</v>
      </c>
    </row>
    <row r="30" spans="1:10" x14ac:dyDescent="0.25">
      <c r="A30" s="67" t="s">
        <v>27</v>
      </c>
      <c r="B30" s="73">
        <v>663</v>
      </c>
      <c r="C30" s="80">
        <v>25</v>
      </c>
      <c r="D30" s="163">
        <v>0</v>
      </c>
      <c r="E30" s="163">
        <v>0</v>
      </c>
      <c r="F30" s="163">
        <v>0</v>
      </c>
      <c r="G30" s="154">
        <v>0</v>
      </c>
      <c r="H30" s="90">
        <v>0</v>
      </c>
      <c r="I30" s="90">
        <v>0</v>
      </c>
      <c r="J30" s="86">
        <v>0</v>
      </c>
    </row>
    <row r="31" spans="1:10" x14ac:dyDescent="0.25">
      <c r="A31" s="67" t="s">
        <v>28</v>
      </c>
      <c r="B31" s="73">
        <v>648</v>
      </c>
      <c r="C31" s="80">
        <v>26</v>
      </c>
      <c r="D31" s="163">
        <v>0</v>
      </c>
      <c r="E31" s="163">
        <v>5</v>
      </c>
      <c r="F31" s="163">
        <v>0</v>
      </c>
      <c r="G31" s="154">
        <v>0</v>
      </c>
      <c r="H31" s="90">
        <v>0</v>
      </c>
      <c r="I31" s="90">
        <v>0</v>
      </c>
      <c r="J31" s="86">
        <v>0</v>
      </c>
    </row>
    <row r="32" spans="1:10" x14ac:dyDescent="0.25">
      <c r="A32" s="67" t="s">
        <v>29</v>
      </c>
      <c r="B32" s="73">
        <v>649</v>
      </c>
      <c r="C32" s="80">
        <v>27</v>
      </c>
      <c r="D32" s="163">
        <v>20</v>
      </c>
      <c r="E32" s="163">
        <v>0</v>
      </c>
      <c r="F32" s="163">
        <v>0</v>
      </c>
      <c r="G32" s="154">
        <v>9.2009499999999989</v>
      </c>
      <c r="H32" s="90">
        <v>2.605E-2</v>
      </c>
      <c r="I32" s="90">
        <v>0</v>
      </c>
      <c r="J32" s="86">
        <v>0</v>
      </c>
    </row>
    <row r="33" spans="1:10" x14ac:dyDescent="0.25">
      <c r="A33" s="67" t="s">
        <v>30</v>
      </c>
      <c r="B33" s="75" t="s">
        <v>31</v>
      </c>
      <c r="C33" s="80">
        <v>28</v>
      </c>
      <c r="D33" s="163">
        <v>0</v>
      </c>
      <c r="E33" s="163">
        <v>0</v>
      </c>
      <c r="F33" s="163">
        <v>0</v>
      </c>
      <c r="G33" s="154">
        <v>0</v>
      </c>
      <c r="H33" s="90">
        <v>0</v>
      </c>
      <c r="I33" s="90">
        <v>0</v>
      </c>
      <c r="J33" s="86">
        <v>0</v>
      </c>
    </row>
    <row r="34" spans="1:10" x14ac:dyDescent="0.25">
      <c r="A34" s="67" t="s">
        <v>32</v>
      </c>
      <c r="B34" s="73">
        <v>662</v>
      </c>
      <c r="C34" s="80">
        <v>29</v>
      </c>
      <c r="D34" s="163">
        <v>1</v>
      </c>
      <c r="E34" s="163">
        <v>1</v>
      </c>
      <c r="F34" s="163">
        <v>1</v>
      </c>
      <c r="G34" s="154">
        <v>1.36277</v>
      </c>
      <c r="H34" s="90">
        <v>0.25234000000000001</v>
      </c>
      <c r="I34" s="90">
        <v>0.22</v>
      </c>
      <c r="J34" s="86">
        <v>0.32</v>
      </c>
    </row>
    <row r="35" spans="1:10" ht="15.75" thickBot="1" x14ac:dyDescent="0.3">
      <c r="A35" s="98" t="s">
        <v>33</v>
      </c>
      <c r="B35" s="99">
        <v>672</v>
      </c>
      <c r="C35" s="100">
        <v>30</v>
      </c>
      <c r="D35" s="168">
        <v>7977</v>
      </c>
      <c r="E35" s="168">
        <v>9537</v>
      </c>
      <c r="F35" s="163">
        <v>10495</v>
      </c>
      <c r="G35" s="175">
        <v>12086.264999999999</v>
      </c>
      <c r="H35" s="101">
        <v>12064.77</v>
      </c>
      <c r="I35" s="101">
        <v>11721.48</v>
      </c>
      <c r="J35" s="109">
        <v>12764.16</v>
      </c>
    </row>
    <row r="36" spans="1:10" x14ac:dyDescent="0.25">
      <c r="A36" s="48" t="s">
        <v>46</v>
      </c>
      <c r="B36" s="93"/>
      <c r="C36" s="94"/>
      <c r="D36" s="93"/>
      <c r="E36" s="200"/>
      <c r="F36" s="94"/>
      <c r="G36" s="95"/>
      <c r="H36" s="36"/>
      <c r="I36" s="95"/>
      <c r="J36" s="36"/>
    </row>
    <row r="37" spans="1:10" ht="15.75" thickBot="1" x14ac:dyDescent="0.3">
      <c r="A37" s="50" t="s">
        <v>47</v>
      </c>
      <c r="B37" s="77"/>
      <c r="C37" s="96">
        <v>31</v>
      </c>
      <c r="D37" s="173">
        <f>SUM(D25:D36)</f>
        <v>8672</v>
      </c>
      <c r="E37" s="201">
        <v>10234</v>
      </c>
      <c r="F37" s="185">
        <f>SUM(F24:F36)</f>
        <v>11207</v>
      </c>
      <c r="G37" s="97">
        <v>12786.842719999999</v>
      </c>
      <c r="H37" s="28">
        <f>SUM(H24:H36)</f>
        <v>12703.789490000001</v>
      </c>
      <c r="I37" s="97">
        <f>SUM(I24:I36)</f>
        <v>12368.51</v>
      </c>
      <c r="J37" s="28">
        <v>13438.14</v>
      </c>
    </row>
    <row r="38" spans="1:10" x14ac:dyDescent="0.25">
      <c r="A38" s="48" t="s">
        <v>50</v>
      </c>
      <c r="B38" s="93"/>
      <c r="C38" s="94"/>
      <c r="D38" s="76"/>
      <c r="E38" s="76"/>
      <c r="F38" s="94"/>
      <c r="G38" s="76"/>
      <c r="H38" s="95"/>
      <c r="I38" s="95"/>
      <c r="J38" s="36"/>
    </row>
    <row r="39" spans="1:10" ht="15.75" thickBot="1" x14ac:dyDescent="0.3">
      <c r="A39" s="50" t="s">
        <v>51</v>
      </c>
      <c r="B39" s="77"/>
      <c r="C39" s="96">
        <v>32</v>
      </c>
      <c r="D39" s="92">
        <v>75</v>
      </c>
      <c r="E39" s="92">
        <f>E37-E23</f>
        <v>-18</v>
      </c>
      <c r="F39" s="92">
        <f>F37-F23</f>
        <v>-106</v>
      </c>
      <c r="G39" s="92">
        <f>G37-G23</f>
        <v>-77.632900000000518</v>
      </c>
      <c r="H39" s="92">
        <f>H37-H23</f>
        <v>206.49998999999843</v>
      </c>
      <c r="I39" s="92">
        <f>I37-I23</f>
        <v>5.0599999999976717</v>
      </c>
      <c r="J39" s="28">
        <v>110.44</v>
      </c>
    </row>
    <row r="40" spans="1:10" ht="15.75" thickBot="1" x14ac:dyDescent="0.3">
      <c r="A40" s="128" t="s">
        <v>36</v>
      </c>
      <c r="B40" s="129">
        <v>591</v>
      </c>
      <c r="C40" s="145">
        <v>33</v>
      </c>
      <c r="D40" s="146">
        <v>0</v>
      </c>
      <c r="E40" s="146">
        <v>0</v>
      </c>
      <c r="F40" s="146">
        <v>0</v>
      </c>
      <c r="G40" s="146">
        <v>0</v>
      </c>
      <c r="H40" s="146">
        <v>0</v>
      </c>
      <c r="I40" s="146">
        <v>0</v>
      </c>
      <c r="J40" s="147">
        <v>0</v>
      </c>
    </row>
    <row r="41" spans="1:10" x14ac:dyDescent="0.25">
      <c r="A41" s="37" t="s">
        <v>50</v>
      </c>
      <c r="B41" s="93"/>
      <c r="C41" s="94"/>
      <c r="D41" s="93"/>
      <c r="E41" s="93"/>
      <c r="F41" s="94"/>
      <c r="G41" s="93"/>
      <c r="H41" s="95"/>
      <c r="I41" s="95"/>
      <c r="J41" s="36"/>
    </row>
    <row r="42" spans="1:10" ht="15.75" thickBot="1" x14ac:dyDescent="0.3">
      <c r="A42" s="39" t="s">
        <v>52</v>
      </c>
      <c r="B42" s="77"/>
      <c r="C42" s="84">
        <v>34</v>
      </c>
      <c r="D42" s="92">
        <f t="shared" ref="D42:I42" si="0">D39</f>
        <v>75</v>
      </c>
      <c r="E42" s="92">
        <f t="shared" si="0"/>
        <v>-18</v>
      </c>
      <c r="F42" s="92">
        <f t="shared" si="0"/>
        <v>-106</v>
      </c>
      <c r="G42" s="92">
        <f t="shared" si="0"/>
        <v>-77.632900000000518</v>
      </c>
      <c r="H42" s="92">
        <f t="shared" si="0"/>
        <v>206.49998999999843</v>
      </c>
      <c r="I42" s="97">
        <f t="shared" si="0"/>
        <v>5.0599999999976717</v>
      </c>
      <c r="J42" s="87">
        <v>110.44</v>
      </c>
    </row>
  </sheetData>
  <pageMargins left="0.7" right="0.7" top="0.78740157499999996" bottom="0.78740157499999996" header="0.3" footer="0.3"/>
  <pageSetup paperSize="9"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</vt:i4>
      </vt:variant>
    </vt:vector>
  </HeadingPairs>
  <TitlesOfParts>
    <vt:vector size="10" baseType="lpstr">
      <vt:lpstr>DDM</vt:lpstr>
      <vt:lpstr>1.MŠ Husistká</vt:lpstr>
      <vt:lpstr>2.MŠ Školní</vt:lpstr>
      <vt:lpstr>ŠJ_Komenského</vt:lpstr>
      <vt:lpstr>ŠJ_Husitská</vt:lpstr>
      <vt:lpstr>ZŠ_Komenského</vt:lpstr>
      <vt:lpstr>ZŠ_Husitská</vt:lpstr>
      <vt:lpstr>ZUŠ</vt:lpstr>
      <vt:lpstr>DDM!Oblast_tisku</vt:lpstr>
      <vt:lpstr>ZUŠ!Oblast_tisku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Květa Podlipná</dc:creator>
  <cp:lastModifiedBy>Podlipná Květuše</cp:lastModifiedBy>
  <cp:revision>1</cp:revision>
  <cp:lastPrinted>2024-10-14T14:24:22Z</cp:lastPrinted>
  <dcterms:created xsi:type="dcterms:W3CDTF">2017-09-19T08:53:31Z</dcterms:created>
  <dcterms:modified xsi:type="dcterms:W3CDTF">2024-10-14T14:24:28Z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