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Rekapitulace stavby" sheetId="2" r:id="rId1"/>
    <sheet name="Manipulační šachta" sheetId="3" r:id="rId2"/>
    <sheet name="Strojní vybavení studny" sheetId="4" r:id="rId3"/>
    <sheet name="Oplocení OPVZ" sheetId="5" r:id="rId4"/>
    <sheet name="Trubní vedení" sheetId="6" r:id="rId5"/>
    <sheet name="Napojení " sheetId="7" r:id="rId6"/>
    <sheet name="Elektropřipojení" sheetId="9" r:id="rId7"/>
    <sheet name="Elektroinst., revize, rozvaděč" sheetId="10" r:id="rId8"/>
    <sheet name="úpravna vody" sheetId="8" r:id="rId9"/>
    <sheet name="Ost náklady stavby" sheetId="11" r:id="rId10"/>
  </sheets>
  <definedNames>
    <definedName name="_xlnm.Print_Titles" localSheetId="0">'Rekapitulace stavby'!#REF!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3" l="1"/>
  <c r="E14" i="3"/>
  <c r="E19" i="9"/>
  <c r="E20" i="9"/>
  <c r="E7" i="9"/>
  <c r="E8" i="9"/>
  <c r="E9" i="9"/>
  <c r="E6" i="9"/>
  <c r="E7" i="8"/>
  <c r="E8" i="8"/>
  <c r="E9" i="8"/>
  <c r="E10" i="8"/>
  <c r="E11" i="8"/>
  <c r="E12" i="8"/>
  <c r="E13" i="8"/>
  <c r="E6" i="8"/>
  <c r="E6" i="10"/>
  <c r="E11" i="7"/>
  <c r="E10" i="7"/>
  <c r="E10" i="9" l="1"/>
  <c r="E6" i="11"/>
  <c r="D16" i="2" s="1"/>
  <c r="F16" i="2" s="1"/>
  <c r="E7" i="11"/>
  <c r="D23" i="2" s="1"/>
  <c r="F23" i="2" s="1"/>
  <c r="E8" i="11"/>
  <c r="D25" i="2" s="1"/>
  <c r="F25" i="2" s="1"/>
  <c r="E15" i="11"/>
  <c r="D11" i="2" s="1"/>
  <c r="F11" i="2" s="1"/>
  <c r="E13" i="11"/>
  <c r="D9" i="2" s="1"/>
  <c r="F9" i="2" s="1"/>
  <c r="E14" i="11"/>
  <c r="D10" i="2" s="1"/>
  <c r="F10" i="2" s="1"/>
  <c r="E12" i="11"/>
  <c r="D13" i="2" s="1"/>
  <c r="E11" i="11"/>
  <c r="D14" i="2" s="1"/>
  <c r="E16" i="11" l="1"/>
  <c r="E9" i="11"/>
  <c r="E18" i="11" l="1"/>
  <c r="E18" i="9"/>
  <c r="E17" i="9"/>
  <c r="E16" i="9"/>
  <c r="E15" i="9"/>
  <c r="E14" i="9"/>
  <c r="E13" i="9"/>
  <c r="E12" i="9"/>
  <c r="E21" i="9" l="1"/>
  <c r="E23" i="9" s="1"/>
  <c r="D22" i="2" s="1"/>
  <c r="F22" i="2" s="1"/>
  <c r="E14" i="8"/>
  <c r="E15" i="8" s="1"/>
  <c r="E17" i="8" s="1"/>
  <c r="D26" i="2" s="1"/>
  <c r="F26" i="2" s="1"/>
  <c r="E9" i="7" l="1"/>
  <c r="E8" i="7"/>
  <c r="E7" i="7"/>
  <c r="E6" i="7"/>
  <c r="E12" i="7" l="1"/>
  <c r="E14" i="7" s="1"/>
  <c r="D21" i="2" s="1"/>
  <c r="F21" i="2" s="1"/>
  <c r="E19" i="6"/>
  <c r="E18" i="6"/>
  <c r="E17" i="6"/>
  <c r="E16" i="6"/>
  <c r="E15" i="6"/>
  <c r="E14" i="6"/>
  <c r="E13" i="6"/>
  <c r="E12" i="6"/>
  <c r="E9" i="6"/>
  <c r="E8" i="6"/>
  <c r="E7" i="6"/>
  <c r="E6" i="6"/>
  <c r="E10" i="6" l="1"/>
  <c r="E20" i="6"/>
  <c r="E22" i="6" l="1"/>
  <c r="D20" i="2" s="1"/>
  <c r="F20" i="2" s="1"/>
  <c r="E22" i="5"/>
  <c r="E21" i="5"/>
  <c r="E20" i="5"/>
  <c r="E19" i="5"/>
  <c r="E18" i="5"/>
  <c r="E17" i="5"/>
  <c r="E16" i="5"/>
  <c r="E15" i="5"/>
  <c r="E14" i="5"/>
  <c r="E13" i="5"/>
  <c r="E12" i="5"/>
  <c r="E11" i="5"/>
  <c r="E8" i="5"/>
  <c r="E7" i="5"/>
  <c r="E6" i="5"/>
  <c r="E9" i="5" l="1"/>
  <c r="E23" i="5"/>
  <c r="E15" i="4"/>
  <c r="E14" i="4"/>
  <c r="E13" i="4"/>
  <c r="E10" i="4"/>
  <c r="E9" i="4"/>
  <c r="E8" i="4"/>
  <c r="E7" i="4"/>
  <c r="E6" i="4"/>
  <c r="E25" i="5" l="1"/>
  <c r="D19" i="2" s="1"/>
  <c r="F19" i="2" s="1"/>
  <c r="E11" i="4"/>
  <c r="E16" i="4"/>
  <c r="E18" i="4" l="1"/>
  <c r="D18" i="2" s="1"/>
  <c r="F18" i="2" s="1"/>
  <c r="E18" i="3"/>
  <c r="E17" i="3"/>
  <c r="E15" i="3"/>
  <c r="E13" i="3"/>
  <c r="E12" i="3"/>
  <c r="E9" i="3"/>
  <c r="E8" i="3"/>
  <c r="E7" i="3"/>
  <c r="E6" i="3"/>
  <c r="E10" i="3" l="1"/>
  <c r="E19" i="3"/>
  <c r="E21" i="3"/>
  <c r="D17" i="2" l="1"/>
  <c r="F17" i="2" s="1"/>
  <c r="E10" i="10"/>
  <c r="E9" i="10"/>
  <c r="E8" i="10"/>
  <c r="E7" i="10"/>
  <c r="E11" i="10" l="1"/>
  <c r="E13" i="10" s="1"/>
  <c r="D24" i="2" s="1"/>
  <c r="F24" i="2" s="1"/>
  <c r="F14" i="2"/>
  <c r="F13" i="2"/>
  <c r="F12" i="2" s="1"/>
  <c r="F15" i="2" l="1"/>
  <c r="F8" i="2" l="1"/>
  <c r="F7" i="2" l="1"/>
  <c r="C27" i="2" s="1"/>
</calcChain>
</file>

<file path=xl/sharedStrings.xml><?xml version="1.0" encoding="utf-8"?>
<sst xmlns="http://schemas.openxmlformats.org/spreadsheetml/2006/main" count="315" uniqueCount="143">
  <si>
    <t>Dokumentace skutečného provedení</t>
  </si>
  <si>
    <t>Název výdaje</t>
  </si>
  <si>
    <t>Jednotková cena bez DPH (v Kč)</t>
  </si>
  <si>
    <t>Sazba DPH (%)</t>
  </si>
  <si>
    <t>Cena celkem bez DPH (v Kč)</t>
  </si>
  <si>
    <t>ks</t>
  </si>
  <si>
    <t>Měrná jedn.</t>
  </si>
  <si>
    <t>Počet jedn.</t>
  </si>
  <si>
    <t>geodetické práce</t>
  </si>
  <si>
    <t>Inženýring - projednání ke kolaudaci</t>
  </si>
  <si>
    <t>Zpracování provozního řádu</t>
  </si>
  <si>
    <t>trubní vedení - materiál, zemní práce</t>
  </si>
  <si>
    <t>zprovoznění systému (tlakové zkoušky, proplachy..)</t>
  </si>
  <si>
    <t>rozbor vody ke kolaudaci - úplný rozsah dle vyhlášky</t>
  </si>
  <si>
    <t>02 Výdaje na realizaci projektu</t>
  </si>
  <si>
    <t>projekční práce, inženýring</t>
  </si>
  <si>
    <t>stavebně vodohospodářská realizace</t>
  </si>
  <si>
    <t>CELKEM BEZ DPH</t>
  </si>
  <si>
    <t>UCHAZEČ:</t>
  </si>
  <si>
    <t xml:space="preserve">popis položky                                                                           </t>
  </si>
  <si>
    <t>ostatní práce</t>
  </si>
  <si>
    <t xml:space="preserve">připojení elektro na stávající M a R </t>
  </si>
  <si>
    <t>kpl.</t>
  </si>
  <si>
    <t>připojení elektro na svorkovnici vrtu</t>
  </si>
  <si>
    <t>připojení elektro na stávající rozvaděč</t>
  </si>
  <si>
    <t>revize elektro</t>
  </si>
  <si>
    <t>ostatní práce celkem</t>
  </si>
  <si>
    <t>celkem bez DPH</t>
  </si>
  <si>
    <t>měrná jedn.</t>
  </si>
  <si>
    <t>počet jedn.</t>
  </si>
  <si>
    <t>jedn. cena</t>
  </si>
  <si>
    <t>celková cena bez DPH</t>
  </si>
  <si>
    <t xml:space="preserve"> MANIPULAČNÍ ŠACHTA VRTANÉ STUDNY</t>
  </si>
  <si>
    <t>Zemní práce</t>
  </si>
  <si>
    <t>výkop na šachtu</t>
  </si>
  <si>
    <t>m3</t>
  </si>
  <si>
    <t>ruční dokopání</t>
  </si>
  <si>
    <t>odvoz přebytečného materiálu včetně skládky</t>
  </si>
  <si>
    <t>t</t>
  </si>
  <si>
    <t>podsyp,zásyp,hutnění</t>
  </si>
  <si>
    <t>kpl</t>
  </si>
  <si>
    <t>zemní práce celkem</t>
  </si>
  <si>
    <t>žebřík ocelový</t>
  </si>
  <si>
    <t>doprava a usazení šachty</t>
  </si>
  <si>
    <t xml:space="preserve"> STROJNÍ VYBAVENÍ STUDNY</t>
  </si>
  <si>
    <t xml:space="preserve"> celková cena bez DPH</t>
  </si>
  <si>
    <t>montérské práce</t>
  </si>
  <si>
    <t>m</t>
  </si>
  <si>
    <t>kabel CYKY J 4x10 mm2</t>
  </si>
  <si>
    <t>sondy pro ovládání čerpadla</t>
  </si>
  <si>
    <t>svorkovnice včetně zapojení</t>
  </si>
  <si>
    <t>montérské práce celkem</t>
  </si>
  <si>
    <t>čerpadlo</t>
  </si>
  <si>
    <t>osazení čerpadla do vrtu</t>
  </si>
  <si>
    <t>zapojení čerpadla</t>
  </si>
  <si>
    <t xml:space="preserve"> celkem bez DPH</t>
  </si>
  <si>
    <t>OPLOCENÍ</t>
  </si>
  <si>
    <t>výkop na vzpěry</t>
  </si>
  <si>
    <t>betonová směs</t>
  </si>
  <si>
    <t>pletivo poplastované 180cm zelené 2,7mm</t>
  </si>
  <si>
    <t>napínací drát 3,5 PVC zelený bal. 52m</t>
  </si>
  <si>
    <t>vyvazovací drát 1,5 PVC zelený bal. 30m</t>
  </si>
  <si>
    <t>Napínací ráčna zelená</t>
  </si>
  <si>
    <t>Vzpěra 230 cm / pr. 38 mm poplastovaná</t>
  </si>
  <si>
    <t>Brána 180 x 360 FAB jednokřídlá</t>
  </si>
  <si>
    <t>Ostnatý drát poplastovaný 100m návin</t>
  </si>
  <si>
    <t>Objímka pr. 38 mm poplastovaná</t>
  </si>
  <si>
    <t>Objímka pr. 60 mm poplastovaná</t>
  </si>
  <si>
    <t xml:space="preserve">dovoz materiálu </t>
  </si>
  <si>
    <t>montáž oplocení</t>
  </si>
  <si>
    <t>TRUBNÍ VEDENÍ</t>
  </si>
  <si>
    <t xml:space="preserve">výkop </t>
  </si>
  <si>
    <t>pokládka kabelu</t>
  </si>
  <si>
    <t>chránička kopoflex</t>
  </si>
  <si>
    <t>pokládka chráničky</t>
  </si>
  <si>
    <t>výstražná folie "vodovod"</t>
  </si>
  <si>
    <t>pokládka folie</t>
  </si>
  <si>
    <t>výstražná folie "elektro"</t>
  </si>
  <si>
    <t>spojovací materiál</t>
  </si>
  <si>
    <t xml:space="preserve">montáž </t>
  </si>
  <si>
    <t>T kus 80/50</t>
  </si>
  <si>
    <t>Ostatní náklady stavby</t>
  </si>
  <si>
    <t>zařízení staveniště</t>
  </si>
  <si>
    <t>geodetické zaměření</t>
  </si>
  <si>
    <t>proplach, dezinfekce, tlaková zk.,zprovoznění</t>
  </si>
  <si>
    <t>inženýring - projednání ke kolaudaci</t>
  </si>
  <si>
    <t>dokumentace skutečného provedení</t>
  </si>
  <si>
    <t>zpracování provozního řádu</t>
  </si>
  <si>
    <t>přeprava, odběr vzorků vody</t>
  </si>
  <si>
    <t>rozbor vody ke kolaudaci- úpný rozsah</t>
  </si>
  <si>
    <t>potrubí PE D40</t>
  </si>
  <si>
    <t>kabel CYKY J 5x2,5 mm2</t>
  </si>
  <si>
    <t>potrubí PE 40</t>
  </si>
  <si>
    <t>pokládka potrubí PE 40</t>
  </si>
  <si>
    <t>napojení na výtlač. potrubí od čerpadla PE D40</t>
  </si>
  <si>
    <t>mezipřírubová klapka DN 32</t>
  </si>
  <si>
    <t>NAPOJENÍ NA STÁVAJÍCÍ VODÁRENSKÝ SYSTÉM</t>
  </si>
  <si>
    <t>Montérské práce</t>
  </si>
  <si>
    <t>montérsképráce celkem</t>
  </si>
  <si>
    <t>napojní na stávající studnu</t>
  </si>
  <si>
    <t>osazení vodoměrné soupravy DN50(ZK, uzávěr,vodoměr)</t>
  </si>
  <si>
    <t>X kus DN80</t>
  </si>
  <si>
    <t>potrubí + spojovací materiál</t>
  </si>
  <si>
    <t>montáž</t>
  </si>
  <si>
    <t>prostup</t>
  </si>
  <si>
    <t>ELEKTROINSTALACE, ROZVADĚČ, REVIZE</t>
  </si>
  <si>
    <t>nový rozvaděč+technologie</t>
  </si>
  <si>
    <t>ÚPRAVNA VODY</t>
  </si>
  <si>
    <t>uzávěr DN50 se servopohonem</t>
  </si>
  <si>
    <t>vodoměr s měřící hlavou DN80</t>
  </si>
  <si>
    <t>potrubí PE 63 + spojovacé materiál</t>
  </si>
  <si>
    <t>dávkovací zařízení chlornanu+zásobník</t>
  </si>
  <si>
    <t>filtr průtok 3,6 m3/hod</t>
  </si>
  <si>
    <t>ATS výkon 6,3 m3/hod při 30 metrech</t>
  </si>
  <si>
    <t>práce</t>
  </si>
  <si>
    <t>doprava</t>
  </si>
  <si>
    <t>ELEKTROPŘIPOJENÍ</t>
  </si>
  <si>
    <t>výkop</t>
  </si>
  <si>
    <t>odvoz přebytečného materiálu, skládkovné</t>
  </si>
  <si>
    <t>podsyp, zásyp, hutnění</t>
  </si>
  <si>
    <t>ostatní náklady stavby</t>
  </si>
  <si>
    <t>ostaní náklady stavby celkem</t>
  </si>
  <si>
    <t>odběr vorků vody a přeprava do laboratoře</t>
  </si>
  <si>
    <t>zařízení staveniště - stavební práce</t>
  </si>
  <si>
    <t>Manipulační šachta vrtané studny s osazením</t>
  </si>
  <si>
    <t xml:space="preserve">strojní vybavení studny </t>
  </si>
  <si>
    <t>vybudování oplocení OPVZ 10x10 m</t>
  </si>
  <si>
    <t>elektropřipojení</t>
  </si>
  <si>
    <t>napojení na stávající systém</t>
  </si>
  <si>
    <t>elektroinstalace, rozvaděč, revize</t>
  </si>
  <si>
    <t>úpravna vody, hyg.zabezpečení</t>
  </si>
  <si>
    <t>hydrodynamické zkoušky</t>
  </si>
  <si>
    <t>dno šachty TZB-Q</t>
  </si>
  <si>
    <t>šachta manipulační ŽB 1060x1360x2300</t>
  </si>
  <si>
    <t>betonová deska tl.80mm</t>
  </si>
  <si>
    <t>zákrytová deska TZK-Q</t>
  </si>
  <si>
    <t>uzamykatelný poklo</t>
  </si>
  <si>
    <t>výkop na sloupky (16+4)</t>
  </si>
  <si>
    <t>Sloupek 230 cm / pr. 38 mm plastovaný (16+4)</t>
  </si>
  <si>
    <t>REKAPITULACE STAVBY - ZAJIŠTĚNÍ POSILUJÍCÍHO ZDROJE  VODY NAČERADEC</t>
  </si>
  <si>
    <t>ZADAVATEL: Městys Načeradec</t>
  </si>
  <si>
    <t>DPH</t>
  </si>
  <si>
    <t>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</si>
</sst>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7.5"/>
      <name val="Segoe UI"/>
      <family val="2"/>
      <charset val="238"/>
    </font>
    <font>
      <sz val="7.5"/>
      <name val="Segoe UI"/>
      <family val="2"/>
      <charset val="238"/>
    </font>
    <font>
      <i/>
      <sz val="7.5"/>
      <name val="Segoe UI"/>
      <family val="2"/>
      <charset val="238"/>
    </font>
    <font>
      <b/>
      <i/>
      <sz val="7.5"/>
      <name val="Segoe UI"/>
      <family val="2"/>
      <charset val="238"/>
    </font>
    <font>
      <b/>
      <sz val="11"/>
      <name val="Segoe U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4" fontId="2" fillId="3" borderId="9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3" fillId="3" borderId="12" xfId="0" applyNumberFormat="1" applyFont="1" applyFill="1" applyBorder="1" applyAlignment="1" applyProtection="1">
      <alignment vertical="center"/>
    </xf>
    <xf numFmtId="4" fontId="3" fillId="3" borderId="13" xfId="0" applyNumberFormat="1" applyFont="1" applyFill="1" applyBorder="1" applyAlignment="1" applyProtection="1">
      <alignment vertical="center"/>
    </xf>
    <xf numFmtId="4" fontId="3" fillId="2" borderId="4" xfId="0" applyNumberFormat="1" applyFont="1" applyFill="1" applyBorder="1" applyAlignment="1" applyProtection="1">
      <alignment vertical="center"/>
    </xf>
    <xf numFmtId="4" fontId="3" fillId="4" borderId="11" xfId="0" applyNumberFormat="1" applyFont="1" applyFill="1" applyBorder="1" applyAlignment="1" applyProtection="1">
      <alignment vertical="center"/>
    </xf>
    <xf numFmtId="4" fontId="4" fillId="3" borderId="15" xfId="0" applyNumberFormat="1" applyFont="1" applyFill="1" applyBorder="1" applyAlignment="1" applyProtection="1">
      <alignment horizontal="left" vertical="center"/>
    </xf>
    <xf numFmtId="4" fontId="4" fillId="3" borderId="9" xfId="0" applyNumberFormat="1" applyFont="1" applyFill="1" applyBorder="1" applyAlignment="1" applyProtection="1">
      <alignment vertical="center"/>
    </xf>
    <xf numFmtId="4" fontId="4" fillId="3" borderId="11" xfId="0" applyNumberFormat="1" applyFont="1" applyFill="1" applyBorder="1" applyAlignment="1" applyProtection="1">
      <alignment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 wrapText="1"/>
    </xf>
    <xf numFmtId="4" fontId="2" fillId="5" borderId="10" xfId="0" applyNumberFormat="1" applyFont="1" applyFill="1" applyBorder="1" applyAlignment="1" applyProtection="1">
      <alignment vertical="center"/>
    </xf>
    <xf numFmtId="3" fontId="3" fillId="0" borderId="16" xfId="0" applyNumberFormat="1" applyFont="1" applyFill="1" applyBorder="1" applyAlignment="1" applyProtection="1">
      <alignment vertical="center"/>
    </xf>
    <xf numFmtId="4" fontId="3" fillId="0" borderId="4" xfId="0" applyNumberFormat="1" applyFont="1" applyFill="1" applyBorder="1" applyAlignment="1" applyProtection="1">
      <alignment vertical="center"/>
    </xf>
    <xf numFmtId="4" fontId="4" fillId="0" borderId="15" xfId="0" applyNumberFormat="1" applyFont="1" applyFill="1" applyBorder="1" applyAlignment="1" applyProtection="1">
      <alignment horizontal="left" vertical="center"/>
    </xf>
    <xf numFmtId="4" fontId="4" fillId="0" borderId="9" xfId="0" applyNumberFormat="1" applyFont="1" applyFill="1" applyBorder="1" applyAlignment="1" applyProtection="1">
      <alignment vertical="center"/>
    </xf>
    <xf numFmtId="4" fontId="3" fillId="0" borderId="15" xfId="0" applyNumberFormat="1" applyFont="1" applyFill="1" applyBorder="1" applyAlignment="1" applyProtection="1">
      <alignment vertical="center"/>
    </xf>
    <xf numFmtId="4" fontId="3" fillId="0" borderId="9" xfId="0" applyNumberFormat="1" applyFont="1" applyFill="1" applyBorder="1" applyAlignment="1" applyProtection="1">
      <alignment vertical="center"/>
    </xf>
    <xf numFmtId="4" fontId="2" fillId="7" borderId="10" xfId="0" applyNumberFormat="1" applyFont="1" applyFill="1" applyBorder="1" applyAlignment="1" applyProtection="1">
      <alignment vertical="center"/>
    </xf>
    <xf numFmtId="4" fontId="5" fillId="6" borderId="10" xfId="0" applyNumberFormat="1" applyFont="1" applyFill="1" applyBorder="1" applyAlignment="1" applyProtection="1">
      <alignment vertical="center"/>
    </xf>
    <xf numFmtId="4" fontId="4" fillId="8" borderId="11" xfId="0" applyNumberFormat="1" applyFont="1" applyFill="1" applyBorder="1" applyAlignment="1" applyProtection="1">
      <alignment vertical="center"/>
    </xf>
    <xf numFmtId="4" fontId="5" fillId="7" borderId="10" xfId="0" applyNumberFormat="1" applyFont="1" applyFill="1" applyBorder="1" applyAlignment="1" applyProtection="1">
      <alignment vertical="center"/>
    </xf>
    <xf numFmtId="0" fontId="7" fillId="0" borderId="0" xfId="0" applyFont="1"/>
    <xf numFmtId="0" fontId="0" fillId="0" borderId="4" xfId="0" applyBorder="1"/>
    <xf numFmtId="164" fontId="0" fillId="0" borderId="4" xfId="0" applyNumberFormat="1" applyBorder="1"/>
    <xf numFmtId="0" fontId="0" fillId="0" borderId="4" xfId="0" applyBorder="1" applyAlignment="1">
      <alignment horizontal="center"/>
    </xf>
    <xf numFmtId="0" fontId="1" fillId="0" borderId="1" xfId="0" applyFont="1" applyBorder="1"/>
    <xf numFmtId="0" fontId="0" fillId="0" borderId="17" xfId="0" applyBorder="1"/>
    <xf numFmtId="0" fontId="0" fillId="0" borderId="18" xfId="0" applyBorder="1"/>
    <xf numFmtId="0" fontId="0" fillId="0" borderId="3" xfId="0" applyFont="1" applyBorder="1"/>
    <xf numFmtId="164" fontId="0" fillId="0" borderId="13" xfId="0" applyNumberFormat="1" applyBorder="1"/>
    <xf numFmtId="0" fontId="0" fillId="0" borderId="3" xfId="0" applyBorder="1"/>
    <xf numFmtId="0" fontId="1" fillId="0" borderId="3" xfId="0" applyFont="1" applyBorder="1"/>
    <xf numFmtId="164" fontId="1" fillId="0" borderId="13" xfId="0" applyNumberFormat="1" applyFont="1" applyBorder="1"/>
    <xf numFmtId="0" fontId="0" fillId="0" borderId="13" xfId="0" applyBorder="1"/>
    <xf numFmtId="0" fontId="1" fillId="0" borderId="19" xfId="0" applyFont="1" applyBorder="1"/>
    <xf numFmtId="0" fontId="0" fillId="0" borderId="8" xfId="0" applyBorder="1"/>
    <xf numFmtId="164" fontId="1" fillId="0" borderId="20" xfId="0" applyNumberFormat="1" applyFont="1" applyBorder="1"/>
    <xf numFmtId="8" fontId="0" fillId="0" borderId="4" xfId="0" applyNumberFormat="1" applyBorder="1"/>
    <xf numFmtId="8" fontId="0" fillId="0" borderId="13" xfId="0" applyNumberFormat="1" applyBorder="1"/>
    <xf numFmtId="8" fontId="1" fillId="0" borderId="13" xfId="0" applyNumberFormat="1" applyFont="1" applyBorder="1"/>
    <xf numFmtId="0" fontId="2" fillId="3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</xf>
    <xf numFmtId="14" fontId="5" fillId="4" borderId="2" xfId="0" applyNumberFormat="1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1" fillId="0" borderId="5" xfId="0" applyFont="1" applyBorder="1"/>
    <xf numFmtId="0" fontId="0" fillId="0" borderId="6" xfId="0" applyBorder="1"/>
    <xf numFmtId="164" fontId="1" fillId="0" borderId="14" xfId="0" applyNumberFormat="1" applyFont="1" applyBorder="1"/>
    <xf numFmtId="0" fontId="0" fillId="0" borderId="17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right" wrapText="1"/>
    </xf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13" xfId="0" applyNumberFormat="1" applyFont="1" applyBorder="1" applyAlignment="1">
      <alignment horizontal="right" wrapText="1"/>
    </xf>
    <xf numFmtId="0" fontId="6" fillId="4" borderId="23" xfId="0" applyFont="1" applyFill="1" applyBorder="1" applyAlignment="1" applyProtection="1">
      <alignment horizontal="left" vertical="center" wrapText="1"/>
    </xf>
    <xf numFmtId="3" fontId="3" fillId="0" borderId="4" xfId="0" applyNumberFormat="1" applyFont="1" applyFill="1" applyBorder="1" applyAlignment="1" applyProtection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3" fontId="3" fillId="0" borderId="7" xfId="0" applyNumberFormat="1" applyFont="1" applyFill="1" applyBorder="1" applyAlignment="1" applyProtection="1">
      <alignment vertical="center"/>
    </xf>
    <xf numFmtId="164" fontId="0" fillId="0" borderId="4" xfId="0" applyNumberFormat="1" applyBorder="1" applyAlignment="1">
      <alignment horizontal="right"/>
    </xf>
    <xf numFmtId="164" fontId="0" fillId="0" borderId="7" xfId="0" applyNumberFormat="1" applyBorder="1"/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6" fillId="0" borderId="24" xfId="0" applyFont="1" applyFill="1" applyBorder="1" applyAlignment="1">
      <alignment horizontal="left" vertical="center" wrapText="1"/>
    </xf>
    <xf numFmtId="0" fontId="1" fillId="0" borderId="25" xfId="0" applyFont="1" applyBorder="1"/>
    <xf numFmtId="0" fontId="6" fillId="4" borderId="28" xfId="0" applyFont="1" applyFill="1" applyBorder="1" applyAlignment="1" applyProtection="1">
      <alignment horizontal="left" vertical="center" wrapText="1"/>
    </xf>
    <xf numFmtId="3" fontId="3" fillId="0" borderId="6" xfId="0" applyNumberFormat="1" applyFont="1" applyFill="1" applyBorder="1" applyAlignment="1" applyProtection="1">
      <alignment vertical="center"/>
    </xf>
    <xf numFmtId="4" fontId="3" fillId="0" borderId="6" xfId="0" applyNumberFormat="1" applyFont="1" applyFill="1" applyBorder="1" applyAlignment="1" applyProtection="1">
      <alignment vertical="center"/>
    </xf>
    <xf numFmtId="4" fontId="3" fillId="3" borderId="29" xfId="0" applyNumberFormat="1" applyFont="1" applyFill="1" applyBorder="1" applyAlignment="1" applyProtection="1">
      <alignment vertical="center"/>
    </xf>
    <xf numFmtId="4" fontId="1" fillId="9" borderId="2" xfId="0" applyNumberFormat="1" applyFont="1" applyFill="1" applyBorder="1" applyAlignment="1">
      <alignment horizontal="right" vertical="center"/>
    </xf>
    <xf numFmtId="4" fontId="1" fillId="9" borderId="26" xfId="0" applyNumberFormat="1" applyFont="1" applyFill="1" applyBorder="1" applyAlignment="1">
      <alignment horizontal="right" vertical="center"/>
    </xf>
    <xf numFmtId="4" fontId="1" fillId="9" borderId="27" xfId="0" applyNumberFormat="1" applyFont="1" applyFill="1" applyBorder="1" applyAlignment="1">
      <alignment horizontal="right" vertical="center"/>
    </xf>
    <xf numFmtId="0" fontId="1" fillId="10" borderId="27" xfId="0" applyFont="1" applyFill="1" applyBorder="1"/>
    <xf numFmtId="0" fontId="6" fillId="10" borderId="3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1" fillId="10" borderId="2" xfId="0" applyFont="1" applyFill="1" applyBorder="1" applyAlignment="1">
      <alignment horizontal="right"/>
    </xf>
    <xf numFmtId="0" fontId="1" fillId="10" borderId="26" xfId="0" applyFont="1" applyFill="1" applyBorder="1" applyAlignment="1">
      <alignment horizontal="right"/>
    </xf>
    <xf numFmtId="0" fontId="1" fillId="10" borderId="27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topLeftCell="A8" workbookViewId="0">
      <selection activeCell="A31" sqref="A31"/>
    </sheetView>
  </sheetViews>
  <sheetFormatPr defaultRowHeight="15" x14ac:dyDescent="0.25"/>
  <cols>
    <col min="1" max="1" width="55.85546875" customWidth="1"/>
    <col min="2" max="2" width="5.7109375" customWidth="1"/>
    <col min="3" max="3" width="6.140625" customWidth="1"/>
    <col min="5" max="5" width="0.28515625" customWidth="1"/>
    <col min="6" max="6" width="11.5703125" customWidth="1"/>
  </cols>
  <sheetData>
    <row r="1" spans="1:6" x14ac:dyDescent="0.25">
      <c r="A1" s="26" t="s">
        <v>139</v>
      </c>
    </row>
    <row r="3" spans="1:6" x14ac:dyDescent="0.25">
      <c r="A3" t="s">
        <v>140</v>
      </c>
    </row>
    <row r="4" spans="1:6" x14ac:dyDescent="0.25">
      <c r="A4" t="s">
        <v>18</v>
      </c>
    </row>
    <row r="5" spans="1:6" ht="15.75" thickBot="1" x14ac:dyDescent="0.3"/>
    <row r="6" spans="1:6" ht="108" thickBot="1" x14ac:dyDescent="0.3">
      <c r="A6" s="45" t="s">
        <v>1</v>
      </c>
      <c r="B6" s="14" t="s">
        <v>6</v>
      </c>
      <c r="C6" s="1" t="s">
        <v>7</v>
      </c>
      <c r="D6" s="1" t="s">
        <v>2</v>
      </c>
      <c r="E6" s="1" t="s">
        <v>3</v>
      </c>
      <c r="F6" s="2" t="s">
        <v>4</v>
      </c>
    </row>
    <row r="7" spans="1:6" ht="15.75" thickBot="1" x14ac:dyDescent="0.3">
      <c r="A7" s="46" t="s">
        <v>14</v>
      </c>
      <c r="B7" s="10"/>
      <c r="C7" s="7"/>
      <c r="D7" s="8"/>
      <c r="E7" s="9"/>
      <c r="F7" s="23">
        <f>F8+F12+F15</f>
        <v>0</v>
      </c>
    </row>
    <row r="8" spans="1:6" ht="15.75" thickBot="1" x14ac:dyDescent="0.3">
      <c r="A8" s="47" t="s">
        <v>15</v>
      </c>
      <c r="B8" s="13"/>
      <c r="C8" s="20"/>
      <c r="D8" s="21"/>
      <c r="E8" s="6"/>
      <c r="F8" s="15">
        <f>SUM(F9:F11)</f>
        <v>0</v>
      </c>
    </row>
    <row r="9" spans="1:6" x14ac:dyDescent="0.25">
      <c r="A9" s="48" t="s">
        <v>0</v>
      </c>
      <c r="B9" s="12" t="s">
        <v>5</v>
      </c>
      <c r="C9" s="16">
        <v>1</v>
      </c>
      <c r="D9" s="17">
        <f>'Ost náklady stavby'!E13</f>
        <v>0</v>
      </c>
      <c r="E9" s="5"/>
      <c r="F9" s="4">
        <f>C9*D9</f>
        <v>0</v>
      </c>
    </row>
    <row r="10" spans="1:6" x14ac:dyDescent="0.25">
      <c r="A10" s="48" t="s">
        <v>10</v>
      </c>
      <c r="B10" s="12" t="s">
        <v>5</v>
      </c>
      <c r="C10" s="16">
        <v>1</v>
      </c>
      <c r="D10" s="17">
        <f>'Ost náklady stavby'!E14</f>
        <v>0</v>
      </c>
      <c r="E10" s="5"/>
      <c r="F10" s="4">
        <f t="shared" ref="F10:F11" si="0">C10*D10</f>
        <v>0</v>
      </c>
    </row>
    <row r="11" spans="1:6" ht="15.75" thickBot="1" x14ac:dyDescent="0.3">
      <c r="A11" s="48" t="s">
        <v>9</v>
      </c>
      <c r="B11" s="12" t="s">
        <v>5</v>
      </c>
      <c r="C11" s="16">
        <v>1</v>
      </c>
      <c r="D11" s="17">
        <f>'Ost náklady stavby'!E15</f>
        <v>0</v>
      </c>
      <c r="E11" s="5"/>
      <c r="F11" s="4">
        <f t="shared" si="0"/>
        <v>0</v>
      </c>
    </row>
    <row r="12" spans="1:6" ht="15.75" thickBot="1" x14ac:dyDescent="0.3">
      <c r="A12" s="47" t="s">
        <v>131</v>
      </c>
      <c r="B12" s="10"/>
      <c r="C12" s="18"/>
      <c r="D12" s="19"/>
      <c r="E12" s="9"/>
      <c r="F12" s="25">
        <f>SUM(F13:F14)</f>
        <v>0</v>
      </c>
    </row>
    <row r="13" spans="1:6" ht="15.75" thickBot="1" x14ac:dyDescent="0.3">
      <c r="A13" s="48" t="s">
        <v>122</v>
      </c>
      <c r="B13" s="12" t="s">
        <v>5</v>
      </c>
      <c r="C13" s="16">
        <v>1</v>
      </c>
      <c r="D13" s="17">
        <f>'Ost náklady stavby'!E12</f>
        <v>0</v>
      </c>
      <c r="E13" s="9"/>
      <c r="F13" s="4">
        <f>C13*D13</f>
        <v>0</v>
      </c>
    </row>
    <row r="14" spans="1:6" ht="15.75" thickBot="1" x14ac:dyDescent="0.3">
      <c r="A14" s="48" t="s">
        <v>13</v>
      </c>
      <c r="B14" s="12" t="s">
        <v>5</v>
      </c>
      <c r="C14" s="16">
        <v>1</v>
      </c>
      <c r="D14" s="17">
        <f>'Ost náklady stavby'!E11</f>
        <v>0</v>
      </c>
      <c r="E14" s="24"/>
      <c r="F14" s="4">
        <f>C14*D14</f>
        <v>0</v>
      </c>
    </row>
    <row r="15" spans="1:6" ht="15.75" thickBot="1" x14ac:dyDescent="0.3">
      <c r="A15" s="47" t="s">
        <v>16</v>
      </c>
      <c r="B15" s="13"/>
      <c r="C15" s="20"/>
      <c r="D15" s="21"/>
      <c r="E15" s="6"/>
      <c r="F15" s="22">
        <f>SUM(F16:F26)</f>
        <v>0</v>
      </c>
    </row>
    <row r="16" spans="1:6" x14ac:dyDescent="0.25">
      <c r="A16" s="68" t="s">
        <v>123</v>
      </c>
      <c r="B16" s="11" t="s">
        <v>5</v>
      </c>
      <c r="C16" s="69">
        <v>1</v>
      </c>
      <c r="D16" s="17">
        <f>'Ost náklady stavby'!E6</f>
        <v>0</v>
      </c>
      <c r="E16" s="56"/>
      <c r="F16" s="3">
        <f>C16*D16</f>
        <v>0</v>
      </c>
    </row>
    <row r="17" spans="1:6" x14ac:dyDescent="0.25">
      <c r="A17" s="67" t="s">
        <v>124</v>
      </c>
      <c r="B17" s="12" t="s">
        <v>5</v>
      </c>
      <c r="C17" s="66">
        <v>1</v>
      </c>
      <c r="D17" s="17">
        <f>'Manipulační šachta'!E21</f>
        <v>0</v>
      </c>
      <c r="E17" s="5"/>
      <c r="F17" s="3">
        <f t="shared" ref="F17:F25" si="1">C17*D17</f>
        <v>0</v>
      </c>
    </row>
    <row r="18" spans="1:6" x14ac:dyDescent="0.25">
      <c r="A18" s="67" t="s">
        <v>125</v>
      </c>
      <c r="B18" s="12" t="s">
        <v>5</v>
      </c>
      <c r="C18" s="66">
        <v>1</v>
      </c>
      <c r="D18" s="17">
        <f>'Strojní vybavení studny'!E18</f>
        <v>0</v>
      </c>
      <c r="E18" s="5"/>
      <c r="F18" s="3">
        <f t="shared" si="1"/>
        <v>0</v>
      </c>
    </row>
    <row r="19" spans="1:6" x14ac:dyDescent="0.25">
      <c r="A19" s="67" t="s">
        <v>126</v>
      </c>
      <c r="B19" s="12" t="s">
        <v>5</v>
      </c>
      <c r="C19" s="66">
        <v>1</v>
      </c>
      <c r="D19" s="17">
        <f>'Oplocení OPVZ'!E25</f>
        <v>0</v>
      </c>
      <c r="E19" s="5"/>
      <c r="F19" s="3">
        <f t="shared" si="1"/>
        <v>0</v>
      </c>
    </row>
    <row r="20" spans="1:6" x14ac:dyDescent="0.25">
      <c r="A20" s="67" t="s">
        <v>11</v>
      </c>
      <c r="B20" s="12" t="s">
        <v>5</v>
      </c>
      <c r="C20" s="66">
        <v>1</v>
      </c>
      <c r="D20" s="17">
        <f>'Trubní vedení'!E22</f>
        <v>0</v>
      </c>
      <c r="E20" s="5"/>
      <c r="F20" s="3">
        <f t="shared" si="1"/>
        <v>0</v>
      </c>
    </row>
    <row r="21" spans="1:6" x14ac:dyDescent="0.25">
      <c r="A21" s="67" t="s">
        <v>128</v>
      </c>
      <c r="B21" s="12" t="s">
        <v>5</v>
      </c>
      <c r="C21" s="66">
        <v>1</v>
      </c>
      <c r="D21" s="17">
        <f>'Napojení '!E14</f>
        <v>0</v>
      </c>
      <c r="E21" s="5"/>
      <c r="F21" s="3">
        <f t="shared" si="1"/>
        <v>0</v>
      </c>
    </row>
    <row r="22" spans="1:6" x14ac:dyDescent="0.25">
      <c r="A22" s="67" t="s">
        <v>127</v>
      </c>
      <c r="B22" s="12" t="s">
        <v>5</v>
      </c>
      <c r="C22" s="66">
        <v>1</v>
      </c>
      <c r="D22" s="17">
        <f>Elektropřipojení!E23</f>
        <v>0</v>
      </c>
      <c r="E22" s="5"/>
      <c r="F22" s="3">
        <f t="shared" si="1"/>
        <v>0</v>
      </c>
    </row>
    <row r="23" spans="1:6" x14ac:dyDescent="0.25">
      <c r="A23" s="67" t="s">
        <v>12</v>
      </c>
      <c r="B23" s="12" t="s">
        <v>5</v>
      </c>
      <c r="C23" s="66">
        <v>1</v>
      </c>
      <c r="D23" s="17">
        <f>'Ost náklady stavby'!E7</f>
        <v>0</v>
      </c>
      <c r="E23" s="5"/>
      <c r="F23" s="3">
        <f t="shared" si="1"/>
        <v>0</v>
      </c>
    </row>
    <row r="24" spans="1:6" x14ac:dyDescent="0.25">
      <c r="A24" s="67" t="s">
        <v>129</v>
      </c>
      <c r="B24" s="12" t="s">
        <v>5</v>
      </c>
      <c r="C24" s="66">
        <v>1</v>
      </c>
      <c r="D24" s="17">
        <f>'Elektroinst., revize, rozvaděč'!E13</f>
        <v>0</v>
      </c>
      <c r="E24" s="5"/>
      <c r="F24" s="3">
        <f t="shared" si="1"/>
        <v>0</v>
      </c>
    </row>
    <row r="25" spans="1:6" x14ac:dyDescent="0.25">
      <c r="A25" s="67" t="s">
        <v>8</v>
      </c>
      <c r="B25" s="12" t="s">
        <v>5</v>
      </c>
      <c r="C25" s="66">
        <v>1</v>
      </c>
      <c r="D25" s="17">
        <f>'Ost náklady stavby'!E8</f>
        <v>0</v>
      </c>
      <c r="E25" s="5"/>
      <c r="F25" s="3">
        <f t="shared" si="1"/>
        <v>0</v>
      </c>
    </row>
    <row r="26" spans="1:6" ht="15.75" thickBot="1" x14ac:dyDescent="0.3">
      <c r="A26" s="67" t="s">
        <v>130</v>
      </c>
      <c r="B26" s="12" t="s">
        <v>5</v>
      </c>
      <c r="C26" s="89">
        <v>1</v>
      </c>
      <c r="D26" s="90">
        <f>'úpravna vody'!E17</f>
        <v>0</v>
      </c>
      <c r="E26" s="50"/>
      <c r="F26" s="91">
        <f>C26*D26</f>
        <v>0</v>
      </c>
    </row>
    <row r="27" spans="1:6" ht="17.25" customHeight="1" thickBot="1" x14ac:dyDescent="0.3">
      <c r="A27" s="65" t="s">
        <v>17</v>
      </c>
      <c r="B27" s="88"/>
      <c r="C27" s="92">
        <f>+F7</f>
        <v>0</v>
      </c>
      <c r="D27" s="93"/>
      <c r="E27" s="93"/>
      <c r="F27" s="94"/>
    </row>
    <row r="28" spans="1:6" ht="17.25" thickBot="1" x14ac:dyDescent="0.3">
      <c r="A28" s="86" t="s">
        <v>141</v>
      </c>
      <c r="B28" s="87"/>
      <c r="C28" s="97"/>
      <c r="D28" s="98"/>
      <c r="E28" s="98"/>
      <c r="F28" s="99"/>
    </row>
    <row r="29" spans="1:6" ht="17.25" thickBot="1" x14ac:dyDescent="0.3">
      <c r="A29" s="96" t="s">
        <v>142</v>
      </c>
      <c r="B29" s="95"/>
      <c r="C29" s="100"/>
      <c r="D29" s="101"/>
      <c r="E29" s="101"/>
      <c r="F29" s="102"/>
    </row>
  </sheetData>
  <protectedRanges>
    <protectedRange sqref="A8:B15 A17:B24" name="Oblast7_1"/>
    <protectedRange sqref="A7:B7 A25:B25" name="Oblast2_1"/>
    <protectedRange sqref="C8:E15 C21:E25 C17:C20 E17:E20 D18:D20" name="Oblast5"/>
  </protectedRanges>
  <mergeCells count="3">
    <mergeCell ref="C27:F27"/>
    <mergeCell ref="C28:F28"/>
    <mergeCell ref="C29:F29"/>
  </mergeCells>
  <pageMargins left="0.51181102362204722" right="0.31496062992125984" top="0.39370078740157483" bottom="0.3937007874015748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20" sqref="A20"/>
    </sheetView>
  </sheetViews>
  <sheetFormatPr defaultRowHeight="15" x14ac:dyDescent="0.25"/>
  <cols>
    <col min="1" max="1" width="41" customWidth="1"/>
    <col min="2" max="2" width="7.5703125" customWidth="1"/>
    <col min="3" max="3" width="8" customWidth="1"/>
    <col min="4" max="4" width="12.5703125" customWidth="1"/>
    <col min="5" max="5" width="15.28515625" customWidth="1"/>
  </cols>
  <sheetData>
    <row r="1" spans="1:5" x14ac:dyDescent="0.25">
      <c r="A1" s="72" t="s">
        <v>81</v>
      </c>
      <c r="B1" s="72"/>
      <c r="C1" s="72"/>
      <c r="D1" s="72"/>
      <c r="E1" s="72"/>
    </row>
    <row r="2" spans="1:5" ht="15.75" thickBot="1" x14ac:dyDescent="0.3">
      <c r="A2" s="73"/>
      <c r="B2" s="73"/>
      <c r="C2" s="73"/>
      <c r="D2" s="73"/>
      <c r="E2" s="73"/>
    </row>
    <row r="3" spans="1:5" x14ac:dyDescent="0.25">
      <c r="A3" s="74" t="s">
        <v>19</v>
      </c>
      <c r="B3" s="76" t="s">
        <v>28</v>
      </c>
      <c r="C3" s="76" t="s">
        <v>29</v>
      </c>
      <c r="D3" s="78" t="s">
        <v>30</v>
      </c>
      <c r="E3" s="80" t="s">
        <v>31</v>
      </c>
    </row>
    <row r="4" spans="1:5" ht="15.75" thickBot="1" x14ac:dyDescent="0.3">
      <c r="A4" s="75"/>
      <c r="B4" s="77"/>
      <c r="C4" s="77"/>
      <c r="D4" s="79"/>
      <c r="E4" s="81"/>
    </row>
    <row r="5" spans="1:5" x14ac:dyDescent="0.25">
      <c r="A5" s="30" t="s">
        <v>20</v>
      </c>
      <c r="B5" s="31"/>
      <c r="C5" s="31"/>
      <c r="D5" s="31"/>
      <c r="E5" s="32"/>
    </row>
    <row r="6" spans="1:5" x14ac:dyDescent="0.25">
      <c r="A6" s="35" t="s">
        <v>82</v>
      </c>
      <c r="B6" s="27" t="s">
        <v>22</v>
      </c>
      <c r="C6" s="27">
        <v>1</v>
      </c>
      <c r="D6" s="28"/>
      <c r="E6" s="34">
        <f t="shared" ref="E6:E8" si="0">D6*C6</f>
        <v>0</v>
      </c>
    </row>
    <row r="7" spans="1:5" x14ac:dyDescent="0.25">
      <c r="A7" s="35" t="s">
        <v>84</v>
      </c>
      <c r="B7" s="27" t="s">
        <v>22</v>
      </c>
      <c r="C7" s="27">
        <v>1</v>
      </c>
      <c r="D7" s="28"/>
      <c r="E7" s="34">
        <f t="shared" si="0"/>
        <v>0</v>
      </c>
    </row>
    <row r="8" spans="1:5" x14ac:dyDescent="0.25">
      <c r="A8" s="35" t="s">
        <v>83</v>
      </c>
      <c r="B8" s="27" t="s">
        <v>22</v>
      </c>
      <c r="C8" s="27">
        <v>1</v>
      </c>
      <c r="D8" s="28"/>
      <c r="E8" s="34">
        <f t="shared" si="0"/>
        <v>0</v>
      </c>
    </row>
    <row r="9" spans="1:5" x14ac:dyDescent="0.25">
      <c r="A9" s="36" t="s">
        <v>26</v>
      </c>
      <c r="B9" s="27"/>
      <c r="C9" s="27"/>
      <c r="D9" s="27"/>
      <c r="E9" s="37">
        <f>SUM(E6:E8)</f>
        <v>0</v>
      </c>
    </row>
    <row r="10" spans="1:5" x14ac:dyDescent="0.25">
      <c r="A10" s="36" t="s">
        <v>120</v>
      </c>
      <c r="B10" s="27"/>
      <c r="C10" s="27"/>
      <c r="D10" s="27"/>
      <c r="E10" s="37"/>
    </row>
    <row r="11" spans="1:5" x14ac:dyDescent="0.25">
      <c r="A11" s="35" t="s">
        <v>89</v>
      </c>
      <c r="B11" s="27" t="s">
        <v>5</v>
      </c>
      <c r="C11" s="27">
        <v>1</v>
      </c>
      <c r="D11" s="28"/>
      <c r="E11" s="34">
        <f>C11*D11</f>
        <v>0</v>
      </c>
    </row>
    <row r="12" spans="1:5" x14ac:dyDescent="0.25">
      <c r="A12" s="35" t="s">
        <v>88</v>
      </c>
      <c r="B12" s="27" t="s">
        <v>5</v>
      </c>
      <c r="C12" s="27">
        <v>1</v>
      </c>
      <c r="D12" s="28"/>
      <c r="E12" s="34">
        <f>C12*D12</f>
        <v>0</v>
      </c>
    </row>
    <row r="13" spans="1:5" x14ac:dyDescent="0.25">
      <c r="A13" s="35" t="s">
        <v>86</v>
      </c>
      <c r="B13" s="27" t="s">
        <v>5</v>
      </c>
      <c r="C13" s="27">
        <v>1</v>
      </c>
      <c r="D13" s="28"/>
      <c r="E13" s="34">
        <f t="shared" ref="E13:E14" si="1">C13*D13</f>
        <v>0</v>
      </c>
    </row>
    <row r="14" spans="1:5" x14ac:dyDescent="0.25">
      <c r="A14" s="35" t="s">
        <v>87</v>
      </c>
      <c r="B14" s="27" t="s">
        <v>5</v>
      </c>
      <c r="C14" s="27">
        <v>1</v>
      </c>
      <c r="D14" s="28"/>
      <c r="E14" s="34">
        <f t="shared" si="1"/>
        <v>0</v>
      </c>
    </row>
    <row r="15" spans="1:5" x14ac:dyDescent="0.25">
      <c r="A15" s="35" t="s">
        <v>85</v>
      </c>
      <c r="B15" s="27" t="s">
        <v>5</v>
      </c>
      <c r="C15" s="27">
        <v>1</v>
      </c>
      <c r="D15" s="28"/>
      <c r="E15" s="34">
        <f>C15*D15</f>
        <v>0</v>
      </c>
    </row>
    <row r="16" spans="1:5" x14ac:dyDescent="0.25">
      <c r="A16" s="36" t="s">
        <v>121</v>
      </c>
      <c r="B16" s="27"/>
      <c r="C16" s="27"/>
      <c r="D16" s="27"/>
      <c r="E16" s="37">
        <f>SUM(E11:E15)</f>
        <v>0</v>
      </c>
    </row>
    <row r="17" spans="1:5" x14ac:dyDescent="0.25">
      <c r="A17" s="49"/>
      <c r="B17" s="50"/>
      <c r="C17" s="50"/>
      <c r="D17" s="50"/>
      <c r="E17" s="51"/>
    </row>
    <row r="18" spans="1:5" ht="15.75" thickBot="1" x14ac:dyDescent="0.3">
      <c r="A18" s="39" t="s">
        <v>27</v>
      </c>
      <c r="B18" s="40"/>
      <c r="C18" s="40"/>
      <c r="D18" s="40"/>
      <c r="E18" s="41">
        <f>E9+E16</f>
        <v>0</v>
      </c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G11" sqref="G11"/>
    </sheetView>
  </sheetViews>
  <sheetFormatPr defaultRowHeight="15" x14ac:dyDescent="0.25"/>
  <cols>
    <col min="1" max="1" width="41.140625" customWidth="1"/>
    <col min="2" max="2" width="9.140625" customWidth="1"/>
    <col min="4" max="4" width="12.28515625" customWidth="1"/>
    <col min="5" max="5" width="14.7109375" customWidth="1"/>
  </cols>
  <sheetData>
    <row r="1" spans="1:5" x14ac:dyDescent="0.25">
      <c r="A1" s="72" t="s">
        <v>32</v>
      </c>
      <c r="B1" s="72"/>
      <c r="C1" s="72"/>
      <c r="D1" s="72"/>
      <c r="E1" s="72"/>
    </row>
    <row r="2" spans="1:5" ht="15.75" thickBot="1" x14ac:dyDescent="0.3">
      <c r="A2" s="73"/>
      <c r="B2" s="73"/>
      <c r="C2" s="73"/>
      <c r="D2" s="73"/>
      <c r="E2" s="73"/>
    </row>
    <row r="3" spans="1:5" x14ac:dyDescent="0.25">
      <c r="A3" s="74" t="s">
        <v>19</v>
      </c>
      <c r="B3" s="76" t="s">
        <v>28</v>
      </c>
      <c r="C3" s="76" t="s">
        <v>29</v>
      </c>
      <c r="D3" s="78" t="s">
        <v>30</v>
      </c>
      <c r="E3" s="80" t="s">
        <v>31</v>
      </c>
    </row>
    <row r="4" spans="1:5" ht="15.75" thickBot="1" x14ac:dyDescent="0.3">
      <c r="A4" s="75"/>
      <c r="B4" s="77"/>
      <c r="C4" s="77"/>
      <c r="D4" s="79"/>
      <c r="E4" s="81"/>
    </row>
    <row r="5" spans="1:5" x14ac:dyDescent="0.25">
      <c r="A5" s="30" t="s">
        <v>33</v>
      </c>
      <c r="B5" s="31"/>
      <c r="C5" s="31"/>
      <c r="D5" s="31"/>
      <c r="E5" s="32"/>
    </row>
    <row r="6" spans="1:5" x14ac:dyDescent="0.25">
      <c r="A6" s="35" t="s">
        <v>34</v>
      </c>
      <c r="B6" s="27" t="s">
        <v>35</v>
      </c>
      <c r="C6" s="27">
        <v>12</v>
      </c>
      <c r="D6" s="42"/>
      <c r="E6" s="43">
        <f>D6*C6</f>
        <v>0</v>
      </c>
    </row>
    <row r="7" spans="1:5" x14ac:dyDescent="0.25">
      <c r="A7" s="35" t="s">
        <v>36</v>
      </c>
      <c r="B7" s="27" t="s">
        <v>35</v>
      </c>
      <c r="C7" s="27">
        <v>0.5</v>
      </c>
      <c r="D7" s="42"/>
      <c r="E7" s="43">
        <f t="shared" ref="E7:E9" si="0">D7*C7</f>
        <v>0</v>
      </c>
    </row>
    <row r="8" spans="1:5" x14ac:dyDescent="0.25">
      <c r="A8" s="35" t="s">
        <v>37</v>
      </c>
      <c r="B8" s="27" t="s">
        <v>38</v>
      </c>
      <c r="C8" s="27">
        <v>6</v>
      </c>
      <c r="D8" s="42"/>
      <c r="E8" s="43">
        <f t="shared" si="0"/>
        <v>0</v>
      </c>
    </row>
    <row r="9" spans="1:5" x14ac:dyDescent="0.25">
      <c r="A9" s="35" t="s">
        <v>39</v>
      </c>
      <c r="B9" s="27" t="s">
        <v>40</v>
      </c>
      <c r="C9" s="27">
        <v>1</v>
      </c>
      <c r="D9" s="42"/>
      <c r="E9" s="43">
        <f t="shared" si="0"/>
        <v>0</v>
      </c>
    </row>
    <row r="10" spans="1:5" x14ac:dyDescent="0.25">
      <c r="A10" s="36" t="s">
        <v>41</v>
      </c>
      <c r="B10" s="27"/>
      <c r="C10" s="27"/>
      <c r="D10" s="27"/>
      <c r="E10" s="44">
        <f>SUM(E6:E9)</f>
        <v>0</v>
      </c>
    </row>
    <row r="11" spans="1:5" x14ac:dyDescent="0.25">
      <c r="A11" s="36" t="s">
        <v>20</v>
      </c>
      <c r="B11" s="27"/>
      <c r="C11" s="27"/>
      <c r="D11" s="27"/>
      <c r="E11" s="38"/>
    </row>
    <row r="12" spans="1:5" x14ac:dyDescent="0.25">
      <c r="A12" s="35" t="s">
        <v>133</v>
      </c>
      <c r="B12" s="27" t="s">
        <v>5</v>
      </c>
      <c r="C12" s="27">
        <v>1</v>
      </c>
      <c r="D12" s="28"/>
      <c r="E12" s="34">
        <f>D12*C12</f>
        <v>0</v>
      </c>
    </row>
    <row r="13" spans="1:5" x14ac:dyDescent="0.25">
      <c r="A13" s="35" t="s">
        <v>132</v>
      </c>
      <c r="B13" s="27" t="s">
        <v>5</v>
      </c>
      <c r="C13" s="27">
        <v>1</v>
      </c>
      <c r="D13" s="28"/>
      <c r="E13" s="34">
        <f t="shared" ref="E13:E18" si="1">D13*C13</f>
        <v>0</v>
      </c>
    </row>
    <row r="14" spans="1:5" x14ac:dyDescent="0.25">
      <c r="A14" s="35" t="s">
        <v>134</v>
      </c>
      <c r="B14" s="27" t="s">
        <v>5</v>
      </c>
      <c r="C14" s="27">
        <v>1</v>
      </c>
      <c r="D14" s="28"/>
      <c r="E14" s="34">
        <f t="shared" si="1"/>
        <v>0</v>
      </c>
    </row>
    <row r="15" spans="1:5" x14ac:dyDescent="0.25">
      <c r="A15" s="35" t="s">
        <v>135</v>
      </c>
      <c r="B15" s="27" t="s">
        <v>5</v>
      </c>
      <c r="C15" s="27">
        <v>1</v>
      </c>
      <c r="D15" s="28"/>
      <c r="E15" s="34">
        <f t="shared" si="1"/>
        <v>0</v>
      </c>
    </row>
    <row r="16" spans="1:5" x14ac:dyDescent="0.25">
      <c r="A16" s="35" t="s">
        <v>136</v>
      </c>
      <c r="B16" s="27" t="s">
        <v>5</v>
      </c>
      <c r="C16" s="27">
        <v>1</v>
      </c>
      <c r="D16" s="28"/>
      <c r="E16" s="34">
        <f t="shared" si="1"/>
        <v>0</v>
      </c>
    </row>
    <row r="17" spans="1:5" x14ac:dyDescent="0.25">
      <c r="A17" s="35" t="s">
        <v>42</v>
      </c>
      <c r="B17" s="27" t="s">
        <v>5</v>
      </c>
      <c r="C17" s="27">
        <v>1</v>
      </c>
      <c r="D17" s="28"/>
      <c r="E17" s="34">
        <f t="shared" si="1"/>
        <v>0</v>
      </c>
    </row>
    <row r="18" spans="1:5" x14ac:dyDescent="0.25">
      <c r="A18" s="35" t="s">
        <v>43</v>
      </c>
      <c r="B18" s="27" t="s">
        <v>22</v>
      </c>
      <c r="C18" s="27">
        <v>1</v>
      </c>
      <c r="D18" s="28"/>
      <c r="E18" s="34">
        <f t="shared" si="1"/>
        <v>0</v>
      </c>
    </row>
    <row r="19" spans="1:5" x14ac:dyDescent="0.25">
      <c r="A19" s="36" t="s">
        <v>26</v>
      </c>
      <c r="B19" s="27"/>
      <c r="C19" s="27"/>
      <c r="D19" s="27"/>
      <c r="E19" s="37">
        <f>SUM(E12:E18)</f>
        <v>0</v>
      </c>
    </row>
    <row r="20" spans="1:5" x14ac:dyDescent="0.25">
      <c r="A20" s="35"/>
      <c r="B20" s="27"/>
      <c r="C20" s="27"/>
      <c r="D20" s="27"/>
      <c r="E20" s="38"/>
    </row>
    <row r="21" spans="1:5" ht="15.75" thickBot="1" x14ac:dyDescent="0.3">
      <c r="A21" s="39" t="s">
        <v>27</v>
      </c>
      <c r="B21" s="40"/>
      <c r="C21" s="40"/>
      <c r="D21" s="40"/>
      <c r="E21" s="41">
        <f>E19+E10</f>
        <v>0</v>
      </c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G13" sqref="G13"/>
    </sheetView>
  </sheetViews>
  <sheetFormatPr defaultRowHeight="15" x14ac:dyDescent="0.25"/>
  <cols>
    <col min="1" max="1" width="32.28515625" customWidth="1"/>
    <col min="4" max="4" width="12.42578125" customWidth="1"/>
    <col min="5" max="5" width="15.42578125" customWidth="1"/>
  </cols>
  <sheetData>
    <row r="1" spans="1:5" x14ac:dyDescent="0.25">
      <c r="A1" s="72" t="s">
        <v>44</v>
      </c>
      <c r="B1" s="72"/>
      <c r="C1" s="72"/>
      <c r="D1" s="72"/>
      <c r="E1" s="72"/>
    </row>
    <row r="2" spans="1:5" ht="15.75" thickBot="1" x14ac:dyDescent="0.3">
      <c r="A2" s="73"/>
      <c r="B2" s="73"/>
      <c r="C2" s="73"/>
      <c r="D2" s="73"/>
      <c r="E2" s="73"/>
    </row>
    <row r="3" spans="1:5" x14ac:dyDescent="0.25">
      <c r="A3" s="74" t="s">
        <v>19</v>
      </c>
      <c r="B3" s="76" t="s">
        <v>28</v>
      </c>
      <c r="C3" s="76" t="s">
        <v>29</v>
      </c>
      <c r="D3" s="78" t="s">
        <v>30</v>
      </c>
      <c r="E3" s="80" t="s">
        <v>45</v>
      </c>
    </row>
    <row r="4" spans="1:5" ht="15.75" thickBot="1" x14ac:dyDescent="0.3">
      <c r="A4" s="82"/>
      <c r="B4" s="83"/>
      <c r="C4" s="83"/>
      <c r="D4" s="84"/>
      <c r="E4" s="85"/>
    </row>
    <row r="5" spans="1:5" x14ac:dyDescent="0.25">
      <c r="A5" s="30" t="s">
        <v>46</v>
      </c>
      <c r="B5" s="31"/>
      <c r="C5" s="31"/>
      <c r="D5" s="31"/>
      <c r="E5" s="32"/>
    </row>
    <row r="6" spans="1:5" x14ac:dyDescent="0.25">
      <c r="A6" s="35" t="s">
        <v>90</v>
      </c>
      <c r="B6" s="27" t="s">
        <v>47</v>
      </c>
      <c r="C6" s="27">
        <v>62</v>
      </c>
      <c r="D6" s="42"/>
      <c r="E6" s="34">
        <f>D6*C6</f>
        <v>0</v>
      </c>
    </row>
    <row r="7" spans="1:5" x14ac:dyDescent="0.25">
      <c r="A7" s="35" t="s">
        <v>48</v>
      </c>
      <c r="B7" s="27" t="s">
        <v>47</v>
      </c>
      <c r="C7" s="27">
        <v>62</v>
      </c>
      <c r="D7" s="42"/>
      <c r="E7" s="34">
        <f t="shared" ref="E7:E10" si="0">D7*C7</f>
        <v>0</v>
      </c>
    </row>
    <row r="8" spans="1:5" x14ac:dyDescent="0.25">
      <c r="A8" s="35" t="s">
        <v>91</v>
      </c>
      <c r="B8" s="27" t="s">
        <v>47</v>
      </c>
      <c r="C8" s="27">
        <v>62</v>
      </c>
      <c r="D8" s="42"/>
      <c r="E8" s="34">
        <f t="shared" si="0"/>
        <v>0</v>
      </c>
    </row>
    <row r="9" spans="1:5" x14ac:dyDescent="0.25">
      <c r="A9" s="35" t="s">
        <v>49</v>
      </c>
      <c r="B9" s="27" t="s">
        <v>22</v>
      </c>
      <c r="C9" s="27">
        <v>1</v>
      </c>
      <c r="D9" s="42"/>
      <c r="E9" s="34">
        <f t="shared" si="0"/>
        <v>0</v>
      </c>
    </row>
    <row r="10" spans="1:5" x14ac:dyDescent="0.25">
      <c r="A10" s="35" t="s">
        <v>50</v>
      </c>
      <c r="B10" s="27" t="s">
        <v>22</v>
      </c>
      <c r="C10" s="27">
        <v>1</v>
      </c>
      <c r="D10" s="42"/>
      <c r="E10" s="34">
        <f t="shared" si="0"/>
        <v>0</v>
      </c>
    </row>
    <row r="11" spans="1:5" x14ac:dyDescent="0.25">
      <c r="A11" s="36" t="s">
        <v>51</v>
      </c>
      <c r="B11" s="27"/>
      <c r="C11" s="27"/>
      <c r="D11" s="27"/>
      <c r="E11" s="37">
        <f>SUM(E6:E10)</f>
        <v>0</v>
      </c>
    </row>
    <row r="12" spans="1:5" x14ac:dyDescent="0.25">
      <c r="A12" s="36" t="s">
        <v>20</v>
      </c>
      <c r="B12" s="27"/>
      <c r="C12" s="27"/>
      <c r="D12" s="27"/>
      <c r="E12" s="38"/>
    </row>
    <row r="13" spans="1:5" x14ac:dyDescent="0.25">
      <c r="A13" s="35" t="s">
        <v>52</v>
      </c>
      <c r="B13" s="27" t="s">
        <v>5</v>
      </c>
      <c r="C13" s="27">
        <v>1</v>
      </c>
      <c r="D13" s="28"/>
      <c r="E13" s="34">
        <f>D13*C13</f>
        <v>0</v>
      </c>
    </row>
    <row r="14" spans="1:5" x14ac:dyDescent="0.25">
      <c r="A14" s="35" t="s">
        <v>53</v>
      </c>
      <c r="B14" s="27" t="s">
        <v>22</v>
      </c>
      <c r="C14" s="27">
        <v>1</v>
      </c>
      <c r="D14" s="28"/>
      <c r="E14" s="34">
        <f t="shared" ref="E14:E15" si="1">D14*C14</f>
        <v>0</v>
      </c>
    </row>
    <row r="15" spans="1:5" x14ac:dyDescent="0.25">
      <c r="A15" s="35" t="s">
        <v>54</v>
      </c>
      <c r="B15" s="27" t="s">
        <v>22</v>
      </c>
      <c r="C15" s="27">
        <v>1</v>
      </c>
      <c r="D15" s="28"/>
      <c r="E15" s="34">
        <f t="shared" si="1"/>
        <v>0</v>
      </c>
    </row>
    <row r="16" spans="1:5" x14ac:dyDescent="0.25">
      <c r="A16" s="36" t="s">
        <v>26</v>
      </c>
      <c r="B16" s="27"/>
      <c r="C16" s="27"/>
      <c r="D16" s="27"/>
      <c r="E16" s="37">
        <f>SUM(E13:E15)</f>
        <v>0</v>
      </c>
    </row>
    <row r="17" spans="1:5" x14ac:dyDescent="0.25">
      <c r="A17" s="35"/>
      <c r="B17" s="27"/>
      <c r="C17" s="27"/>
      <c r="D17" s="27"/>
      <c r="E17" s="38"/>
    </row>
    <row r="18" spans="1:5" ht="15.75" thickBot="1" x14ac:dyDescent="0.3">
      <c r="A18" s="39" t="s">
        <v>55</v>
      </c>
      <c r="B18" s="40"/>
      <c r="C18" s="40"/>
      <c r="D18" s="40"/>
      <c r="E18" s="41">
        <f>E16+E11</f>
        <v>0</v>
      </c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H17" sqref="H17"/>
    </sheetView>
  </sheetViews>
  <sheetFormatPr defaultRowHeight="15" x14ac:dyDescent="0.25"/>
  <cols>
    <col min="1" max="1" width="42.140625" customWidth="1"/>
    <col min="2" max="2" width="8.140625" customWidth="1"/>
    <col min="3" max="3" width="8" customWidth="1"/>
    <col min="4" max="4" width="12.85546875" customWidth="1"/>
    <col min="5" max="5" width="13.7109375" customWidth="1"/>
  </cols>
  <sheetData>
    <row r="1" spans="1:5" x14ac:dyDescent="0.25">
      <c r="A1" s="72" t="s">
        <v>56</v>
      </c>
      <c r="B1" s="72"/>
      <c r="C1" s="72"/>
      <c r="D1" s="72"/>
      <c r="E1" s="72"/>
    </row>
    <row r="2" spans="1:5" ht="15.75" thickBot="1" x14ac:dyDescent="0.3">
      <c r="A2" s="73"/>
      <c r="B2" s="73"/>
      <c r="C2" s="73"/>
      <c r="D2" s="73"/>
      <c r="E2" s="73"/>
    </row>
    <row r="3" spans="1:5" x14ac:dyDescent="0.25">
      <c r="A3" s="74" t="s">
        <v>19</v>
      </c>
      <c r="B3" s="76" t="s">
        <v>28</v>
      </c>
      <c r="C3" s="76" t="s">
        <v>29</v>
      </c>
      <c r="D3" s="78" t="s">
        <v>30</v>
      </c>
      <c r="E3" s="80" t="s">
        <v>31</v>
      </c>
    </row>
    <row r="4" spans="1:5" ht="15.75" thickBot="1" x14ac:dyDescent="0.3">
      <c r="A4" s="75"/>
      <c r="B4" s="77"/>
      <c r="C4" s="77"/>
      <c r="D4" s="79"/>
      <c r="E4" s="81"/>
    </row>
    <row r="5" spans="1:5" x14ac:dyDescent="0.25">
      <c r="A5" s="30" t="s">
        <v>33</v>
      </c>
      <c r="B5" s="31"/>
      <c r="C5" s="31"/>
      <c r="D5" s="31"/>
      <c r="E5" s="32"/>
    </row>
    <row r="6" spans="1:5" x14ac:dyDescent="0.25">
      <c r="A6" s="35" t="s">
        <v>137</v>
      </c>
      <c r="B6" s="27" t="s">
        <v>5</v>
      </c>
      <c r="C6" s="27">
        <v>20</v>
      </c>
      <c r="D6" s="42"/>
      <c r="E6" s="43">
        <f>D6*C6</f>
        <v>0</v>
      </c>
    </row>
    <row r="7" spans="1:5" x14ac:dyDescent="0.25">
      <c r="A7" s="35" t="s">
        <v>57</v>
      </c>
      <c r="B7" s="27" t="s">
        <v>5</v>
      </c>
      <c r="C7" s="27">
        <v>10</v>
      </c>
      <c r="D7" s="42"/>
      <c r="E7" s="43">
        <f t="shared" ref="E7:E8" si="0">D7*C7</f>
        <v>0</v>
      </c>
    </row>
    <row r="8" spans="1:5" x14ac:dyDescent="0.25">
      <c r="A8" s="35" t="s">
        <v>58</v>
      </c>
      <c r="B8" s="27" t="s">
        <v>35</v>
      </c>
      <c r="C8" s="27">
        <v>1</v>
      </c>
      <c r="D8" s="42"/>
      <c r="E8" s="43">
        <f t="shared" si="0"/>
        <v>0</v>
      </c>
    </row>
    <row r="9" spans="1:5" x14ac:dyDescent="0.25">
      <c r="A9" s="36" t="s">
        <v>41</v>
      </c>
      <c r="B9" s="27"/>
      <c r="C9" s="27"/>
      <c r="D9" s="27"/>
      <c r="E9" s="44">
        <f>SUM(E6:E8)</f>
        <v>0</v>
      </c>
    </row>
    <row r="10" spans="1:5" x14ac:dyDescent="0.25">
      <c r="A10" s="36" t="s">
        <v>20</v>
      </c>
      <c r="B10" s="27"/>
      <c r="C10" s="27"/>
      <c r="D10" s="27"/>
      <c r="E10" s="38"/>
    </row>
    <row r="11" spans="1:5" x14ac:dyDescent="0.25">
      <c r="A11" s="35" t="s">
        <v>59</v>
      </c>
      <c r="B11" s="27" t="s">
        <v>47</v>
      </c>
      <c r="C11" s="27">
        <v>40</v>
      </c>
      <c r="D11" s="42"/>
      <c r="E11" s="34">
        <f>D11*C11</f>
        <v>0</v>
      </c>
    </row>
    <row r="12" spans="1:5" x14ac:dyDescent="0.25">
      <c r="A12" s="35" t="s">
        <v>60</v>
      </c>
      <c r="B12" s="27" t="s">
        <v>5</v>
      </c>
      <c r="C12" s="27">
        <v>2</v>
      </c>
      <c r="D12" s="42"/>
      <c r="E12" s="34">
        <f t="shared" ref="E12:E18" si="1">D12*C12</f>
        <v>0</v>
      </c>
    </row>
    <row r="13" spans="1:5" x14ac:dyDescent="0.25">
      <c r="A13" s="35" t="s">
        <v>61</v>
      </c>
      <c r="B13" s="27" t="s">
        <v>5</v>
      </c>
      <c r="C13" s="27">
        <v>1</v>
      </c>
      <c r="D13" s="42"/>
      <c r="E13" s="34">
        <f t="shared" si="1"/>
        <v>0</v>
      </c>
    </row>
    <row r="14" spans="1:5" x14ac:dyDescent="0.25">
      <c r="A14" s="35" t="s">
        <v>62</v>
      </c>
      <c r="B14" s="27" t="s">
        <v>5</v>
      </c>
      <c r="C14" s="27">
        <v>9</v>
      </c>
      <c r="D14" s="42"/>
      <c r="E14" s="34">
        <f t="shared" si="1"/>
        <v>0</v>
      </c>
    </row>
    <row r="15" spans="1:5" x14ac:dyDescent="0.25">
      <c r="A15" s="35" t="s">
        <v>138</v>
      </c>
      <c r="B15" s="27" t="s">
        <v>5</v>
      </c>
      <c r="C15" s="27">
        <v>20</v>
      </c>
      <c r="D15" s="42"/>
      <c r="E15" s="34">
        <f t="shared" si="1"/>
        <v>0</v>
      </c>
    </row>
    <row r="16" spans="1:5" x14ac:dyDescent="0.25">
      <c r="A16" s="35" t="s">
        <v>63</v>
      </c>
      <c r="B16" s="27" t="s">
        <v>5</v>
      </c>
      <c r="C16" s="27">
        <v>10</v>
      </c>
      <c r="D16" s="42"/>
      <c r="E16" s="34">
        <f t="shared" si="1"/>
        <v>0</v>
      </c>
    </row>
    <row r="17" spans="1:5" x14ac:dyDescent="0.25">
      <c r="A17" s="35" t="s">
        <v>64</v>
      </c>
      <c r="B17" s="27" t="s">
        <v>5</v>
      </c>
      <c r="C17" s="27">
        <v>1</v>
      </c>
      <c r="D17" s="42"/>
      <c r="E17" s="34">
        <f t="shared" si="1"/>
        <v>0</v>
      </c>
    </row>
    <row r="18" spans="1:5" x14ac:dyDescent="0.25">
      <c r="A18" s="35" t="s">
        <v>65</v>
      </c>
      <c r="B18" s="27" t="s">
        <v>5</v>
      </c>
      <c r="C18" s="27">
        <v>1</v>
      </c>
      <c r="D18" s="42"/>
      <c r="E18" s="34">
        <f t="shared" si="1"/>
        <v>0</v>
      </c>
    </row>
    <row r="19" spans="1:5" x14ac:dyDescent="0.25">
      <c r="A19" s="35" t="s">
        <v>66</v>
      </c>
      <c r="B19" s="27" t="s">
        <v>5</v>
      </c>
      <c r="C19" s="27">
        <v>10</v>
      </c>
      <c r="D19" s="42"/>
      <c r="E19" s="34">
        <f>D19*C19</f>
        <v>0</v>
      </c>
    </row>
    <row r="20" spans="1:5" x14ac:dyDescent="0.25">
      <c r="A20" s="35" t="s">
        <v>67</v>
      </c>
      <c r="B20" s="27" t="s">
        <v>5</v>
      </c>
      <c r="C20" s="27">
        <v>2</v>
      </c>
      <c r="D20" s="42"/>
      <c r="E20" s="34">
        <f>D20*C20</f>
        <v>0</v>
      </c>
    </row>
    <row r="21" spans="1:5" x14ac:dyDescent="0.25">
      <c r="A21" s="35" t="s">
        <v>68</v>
      </c>
      <c r="B21" s="27" t="s">
        <v>22</v>
      </c>
      <c r="C21" s="27">
        <v>1</v>
      </c>
      <c r="D21" s="42"/>
      <c r="E21" s="34">
        <f>D21*C21</f>
        <v>0</v>
      </c>
    </row>
    <row r="22" spans="1:5" x14ac:dyDescent="0.25">
      <c r="A22" s="35" t="s">
        <v>69</v>
      </c>
      <c r="B22" s="27" t="s">
        <v>47</v>
      </c>
      <c r="C22" s="27">
        <v>40</v>
      </c>
      <c r="D22" s="42"/>
      <c r="E22" s="34">
        <f>D22*C22</f>
        <v>0</v>
      </c>
    </row>
    <row r="23" spans="1:5" x14ac:dyDescent="0.25">
      <c r="A23" s="36" t="s">
        <v>26</v>
      </c>
      <c r="B23" s="27"/>
      <c r="C23" s="27"/>
      <c r="D23" s="27"/>
      <c r="E23" s="37">
        <f>SUM(E11:E22)</f>
        <v>0</v>
      </c>
    </row>
    <row r="24" spans="1:5" x14ac:dyDescent="0.25">
      <c r="A24" s="35"/>
      <c r="B24" s="27"/>
      <c r="C24" s="27"/>
      <c r="D24" s="27"/>
      <c r="E24" s="38"/>
    </row>
    <row r="25" spans="1:5" ht="15.75" thickBot="1" x14ac:dyDescent="0.3">
      <c r="A25" s="39" t="s">
        <v>27</v>
      </c>
      <c r="B25" s="40"/>
      <c r="C25" s="40"/>
      <c r="D25" s="40"/>
      <c r="E25" s="41">
        <f>E23+E9</f>
        <v>0</v>
      </c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E6" sqref="E6"/>
    </sheetView>
  </sheetViews>
  <sheetFormatPr defaultRowHeight="15" x14ac:dyDescent="0.25"/>
  <cols>
    <col min="1" max="1" width="48.28515625" customWidth="1"/>
    <col min="2" max="2" width="7.28515625" customWidth="1"/>
    <col min="3" max="3" width="6.85546875" customWidth="1"/>
    <col min="4" max="4" width="10.85546875" customWidth="1"/>
    <col min="5" max="5" width="12.42578125" customWidth="1"/>
  </cols>
  <sheetData>
    <row r="1" spans="1:5" x14ac:dyDescent="0.25">
      <c r="A1" s="72" t="s">
        <v>70</v>
      </c>
      <c r="B1" s="72"/>
      <c r="C1" s="72"/>
      <c r="D1" s="72"/>
      <c r="E1" s="72"/>
    </row>
    <row r="2" spans="1:5" ht="15.75" thickBot="1" x14ac:dyDescent="0.3">
      <c r="A2" s="73"/>
      <c r="B2" s="73"/>
      <c r="C2" s="73"/>
      <c r="D2" s="73"/>
      <c r="E2" s="73"/>
    </row>
    <row r="3" spans="1:5" x14ac:dyDescent="0.25">
      <c r="A3" s="74" t="s">
        <v>19</v>
      </c>
      <c r="B3" s="76" t="s">
        <v>28</v>
      </c>
      <c r="C3" s="76" t="s">
        <v>29</v>
      </c>
      <c r="D3" s="78" t="s">
        <v>30</v>
      </c>
      <c r="E3" s="80" t="s">
        <v>31</v>
      </c>
    </row>
    <row r="4" spans="1:5" ht="15.75" thickBot="1" x14ac:dyDescent="0.3">
      <c r="A4" s="75"/>
      <c r="B4" s="77"/>
      <c r="C4" s="77"/>
      <c r="D4" s="79"/>
      <c r="E4" s="81"/>
    </row>
    <row r="5" spans="1:5" x14ac:dyDescent="0.25">
      <c r="A5" s="30" t="s">
        <v>33</v>
      </c>
      <c r="B5" s="31"/>
      <c r="C5" s="31"/>
      <c r="D5" s="31"/>
      <c r="E5" s="32"/>
    </row>
    <row r="6" spans="1:5" x14ac:dyDescent="0.25">
      <c r="A6" s="35" t="s">
        <v>71</v>
      </c>
      <c r="B6" s="27" t="s">
        <v>35</v>
      </c>
      <c r="C6" s="27">
        <v>15</v>
      </c>
      <c r="D6" s="42"/>
      <c r="E6" s="43">
        <f>D6*C6</f>
        <v>0</v>
      </c>
    </row>
    <row r="7" spans="1:5" x14ac:dyDescent="0.25">
      <c r="A7" s="35" t="s">
        <v>36</v>
      </c>
      <c r="B7" s="27" t="s">
        <v>35</v>
      </c>
      <c r="C7" s="27">
        <v>1.5</v>
      </c>
      <c r="D7" s="42"/>
      <c r="E7" s="43">
        <f t="shared" ref="E7:E9" si="0">D7*C7</f>
        <v>0</v>
      </c>
    </row>
    <row r="8" spans="1:5" x14ac:dyDescent="0.25">
      <c r="A8" s="35" t="s">
        <v>37</v>
      </c>
      <c r="B8" s="27" t="s">
        <v>38</v>
      </c>
      <c r="C8" s="27">
        <v>3</v>
      </c>
      <c r="D8" s="42"/>
      <c r="E8" s="43">
        <f t="shared" si="0"/>
        <v>0</v>
      </c>
    </row>
    <row r="9" spans="1:5" x14ac:dyDescent="0.25">
      <c r="A9" s="35" t="s">
        <v>39</v>
      </c>
      <c r="B9" s="27" t="s">
        <v>47</v>
      </c>
      <c r="C9" s="27">
        <v>20</v>
      </c>
      <c r="D9" s="42"/>
      <c r="E9" s="43">
        <f t="shared" si="0"/>
        <v>0</v>
      </c>
    </row>
    <row r="10" spans="1:5" x14ac:dyDescent="0.25">
      <c r="A10" s="36" t="s">
        <v>41</v>
      </c>
      <c r="B10" s="27"/>
      <c r="C10" s="27"/>
      <c r="D10" s="27"/>
      <c r="E10" s="44">
        <f>SUM(E6:E9)</f>
        <v>0</v>
      </c>
    </row>
    <row r="11" spans="1:5" x14ac:dyDescent="0.25">
      <c r="A11" s="36" t="s">
        <v>46</v>
      </c>
      <c r="B11" s="27"/>
      <c r="C11" s="27"/>
      <c r="D11" s="27"/>
      <c r="E11" s="38"/>
    </row>
    <row r="12" spans="1:5" x14ac:dyDescent="0.25">
      <c r="A12" s="35" t="s">
        <v>92</v>
      </c>
      <c r="B12" s="27" t="s">
        <v>47</v>
      </c>
      <c r="C12" s="27">
        <v>20</v>
      </c>
      <c r="D12" s="42"/>
      <c r="E12" s="34">
        <f>D12*C12</f>
        <v>0</v>
      </c>
    </row>
    <row r="13" spans="1:5" x14ac:dyDescent="0.25">
      <c r="A13" s="35" t="s">
        <v>93</v>
      </c>
      <c r="B13" s="27" t="s">
        <v>47</v>
      </c>
      <c r="C13" s="27">
        <v>20</v>
      </c>
      <c r="D13" s="42"/>
      <c r="E13" s="34">
        <f t="shared" ref="E13:E15" si="1">D13*C13</f>
        <v>0</v>
      </c>
    </row>
    <row r="14" spans="1:5" x14ac:dyDescent="0.25">
      <c r="A14" s="35" t="s">
        <v>75</v>
      </c>
      <c r="B14" s="27" t="s">
        <v>47</v>
      </c>
      <c r="C14" s="27">
        <v>96</v>
      </c>
      <c r="D14" s="42"/>
      <c r="E14" s="34">
        <f t="shared" si="1"/>
        <v>0</v>
      </c>
    </row>
    <row r="15" spans="1:5" x14ac:dyDescent="0.25">
      <c r="A15" s="35" t="s">
        <v>76</v>
      </c>
      <c r="B15" s="27" t="s">
        <v>47</v>
      </c>
      <c r="C15" s="27">
        <v>96</v>
      </c>
      <c r="D15" s="42"/>
      <c r="E15" s="34">
        <f t="shared" si="1"/>
        <v>0</v>
      </c>
    </row>
    <row r="16" spans="1:5" x14ac:dyDescent="0.25">
      <c r="A16" s="35" t="s">
        <v>94</v>
      </c>
      <c r="B16" s="27" t="s">
        <v>22</v>
      </c>
      <c r="C16" s="27">
        <v>1</v>
      </c>
      <c r="D16" s="42"/>
      <c r="E16" s="34">
        <f>D16*C16</f>
        <v>0</v>
      </c>
    </row>
    <row r="17" spans="1:5" x14ac:dyDescent="0.25">
      <c r="A17" s="35" t="s">
        <v>95</v>
      </c>
      <c r="B17" s="27" t="s">
        <v>5</v>
      </c>
      <c r="C17" s="27">
        <v>1</v>
      </c>
      <c r="D17" s="42"/>
      <c r="E17" s="34">
        <f t="shared" ref="E17:E19" si="2">D17*C17</f>
        <v>0</v>
      </c>
    </row>
    <row r="18" spans="1:5" x14ac:dyDescent="0.25">
      <c r="A18" s="35" t="s">
        <v>78</v>
      </c>
      <c r="B18" s="27" t="s">
        <v>5</v>
      </c>
      <c r="C18" s="27">
        <v>1</v>
      </c>
      <c r="D18" s="42"/>
      <c r="E18" s="34">
        <f t="shared" si="2"/>
        <v>0</v>
      </c>
    </row>
    <row r="19" spans="1:5" x14ac:dyDescent="0.25">
      <c r="A19" s="35" t="s">
        <v>79</v>
      </c>
      <c r="B19" s="27" t="s">
        <v>22</v>
      </c>
      <c r="C19" s="27">
        <v>1</v>
      </c>
      <c r="D19" s="42"/>
      <c r="E19" s="34">
        <f t="shared" si="2"/>
        <v>0</v>
      </c>
    </row>
    <row r="20" spans="1:5" x14ac:dyDescent="0.25">
      <c r="A20" s="36" t="s">
        <v>51</v>
      </c>
      <c r="B20" s="27"/>
      <c r="C20" s="27"/>
      <c r="D20" s="27"/>
      <c r="E20" s="37">
        <f>SUM(E12:E19)</f>
        <v>0</v>
      </c>
    </row>
    <row r="21" spans="1:5" x14ac:dyDescent="0.25">
      <c r="A21" s="35"/>
      <c r="B21" s="27"/>
      <c r="C21" s="27"/>
      <c r="D21" s="27"/>
      <c r="E21" s="38"/>
    </row>
    <row r="22" spans="1:5" ht="15.75" thickBot="1" x14ac:dyDescent="0.3">
      <c r="A22" s="39" t="s">
        <v>27</v>
      </c>
      <c r="B22" s="40"/>
      <c r="C22" s="40"/>
      <c r="D22" s="40"/>
      <c r="E22" s="41">
        <f>E20+E10</f>
        <v>0</v>
      </c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6" sqref="E16"/>
    </sheetView>
  </sheetViews>
  <sheetFormatPr defaultRowHeight="15" x14ac:dyDescent="0.25"/>
  <cols>
    <col min="1" max="1" width="33.28515625" customWidth="1"/>
    <col min="2" max="2" width="8.140625" customWidth="1"/>
    <col min="3" max="3" width="6.5703125" customWidth="1"/>
    <col min="4" max="4" width="13.42578125" customWidth="1"/>
    <col min="5" max="5" width="15.28515625" customWidth="1"/>
  </cols>
  <sheetData>
    <row r="1" spans="1:5" x14ac:dyDescent="0.25">
      <c r="A1" s="72" t="s">
        <v>96</v>
      </c>
      <c r="B1" s="72"/>
      <c r="C1" s="72"/>
      <c r="D1" s="72"/>
      <c r="E1" s="72"/>
    </row>
    <row r="2" spans="1:5" ht="15.75" thickBot="1" x14ac:dyDescent="0.3">
      <c r="A2" s="73"/>
      <c r="B2" s="73"/>
      <c r="C2" s="73"/>
      <c r="D2" s="73"/>
      <c r="E2" s="73"/>
    </row>
    <row r="3" spans="1:5" x14ac:dyDescent="0.25">
      <c r="A3" s="74" t="s">
        <v>19</v>
      </c>
      <c r="B3" s="76" t="s">
        <v>28</v>
      </c>
      <c r="C3" s="76" t="s">
        <v>29</v>
      </c>
      <c r="D3" s="78" t="s">
        <v>30</v>
      </c>
      <c r="E3" s="80" t="s">
        <v>31</v>
      </c>
    </row>
    <row r="4" spans="1:5" ht="15.75" thickBot="1" x14ac:dyDescent="0.3">
      <c r="A4" s="75"/>
      <c r="B4" s="77"/>
      <c r="C4" s="77"/>
      <c r="D4" s="79"/>
      <c r="E4" s="81"/>
    </row>
    <row r="5" spans="1:5" x14ac:dyDescent="0.25">
      <c r="A5" s="30" t="s">
        <v>97</v>
      </c>
      <c r="B5" s="31"/>
      <c r="C5" s="31"/>
      <c r="D5" s="31"/>
      <c r="E5" s="32"/>
    </row>
    <row r="6" spans="1:5" x14ac:dyDescent="0.25">
      <c r="A6" s="35" t="s">
        <v>99</v>
      </c>
      <c r="B6" s="27" t="s">
        <v>40</v>
      </c>
      <c r="C6" s="27">
        <v>1</v>
      </c>
      <c r="D6" s="42"/>
      <c r="E6" s="43">
        <f>D6*C6</f>
        <v>0</v>
      </c>
    </row>
    <row r="7" spans="1:5" ht="30" customHeight="1" x14ac:dyDescent="0.25">
      <c r="A7" s="55" t="s">
        <v>100</v>
      </c>
      <c r="B7" s="27" t="s">
        <v>5</v>
      </c>
      <c r="C7" s="27">
        <v>1</v>
      </c>
      <c r="D7" s="42"/>
      <c r="E7" s="43">
        <f t="shared" ref="E7:E11" si="0">D7*C7</f>
        <v>0</v>
      </c>
    </row>
    <row r="8" spans="1:5" x14ac:dyDescent="0.25">
      <c r="A8" s="35" t="s">
        <v>101</v>
      </c>
      <c r="B8" s="27" t="s">
        <v>5</v>
      </c>
      <c r="C8" s="27">
        <v>1</v>
      </c>
      <c r="D8" s="42"/>
      <c r="E8" s="43">
        <f t="shared" si="0"/>
        <v>0</v>
      </c>
    </row>
    <row r="9" spans="1:5" x14ac:dyDescent="0.25">
      <c r="A9" s="35" t="s">
        <v>102</v>
      </c>
      <c r="B9" s="27" t="s">
        <v>40</v>
      </c>
      <c r="C9" s="27">
        <v>1</v>
      </c>
      <c r="D9" s="42"/>
      <c r="E9" s="43">
        <f t="shared" si="0"/>
        <v>0</v>
      </c>
    </row>
    <row r="10" spans="1:5" x14ac:dyDescent="0.25">
      <c r="A10" s="35" t="s">
        <v>103</v>
      </c>
      <c r="B10" s="27" t="s">
        <v>40</v>
      </c>
      <c r="C10" s="27">
        <v>1</v>
      </c>
      <c r="D10" s="42"/>
      <c r="E10" s="43">
        <f t="shared" si="0"/>
        <v>0</v>
      </c>
    </row>
    <row r="11" spans="1:5" x14ac:dyDescent="0.25">
      <c r="A11" s="35" t="s">
        <v>104</v>
      </c>
      <c r="B11" s="27" t="s">
        <v>5</v>
      </c>
      <c r="C11" s="27">
        <v>1</v>
      </c>
      <c r="D11" s="42"/>
      <c r="E11" s="43">
        <f t="shared" si="0"/>
        <v>0</v>
      </c>
    </row>
    <row r="12" spans="1:5" x14ac:dyDescent="0.25">
      <c r="A12" s="36" t="s">
        <v>98</v>
      </c>
      <c r="B12" s="27"/>
      <c r="C12" s="27"/>
      <c r="D12" s="27"/>
      <c r="E12" s="44">
        <f>SUM(E6:E11)</f>
        <v>0</v>
      </c>
    </row>
    <row r="13" spans="1:5" x14ac:dyDescent="0.25">
      <c r="A13" s="35"/>
      <c r="B13" s="27"/>
      <c r="C13" s="27"/>
      <c r="D13" s="27"/>
      <c r="E13" s="38"/>
    </row>
    <row r="14" spans="1:5" ht="15.75" thickBot="1" x14ac:dyDescent="0.3">
      <c r="A14" s="39" t="s">
        <v>27</v>
      </c>
      <c r="B14" s="40"/>
      <c r="C14" s="40"/>
      <c r="D14" s="40"/>
      <c r="E14" s="41">
        <f>E12</f>
        <v>0</v>
      </c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C25" sqref="C25"/>
    </sheetView>
  </sheetViews>
  <sheetFormatPr defaultRowHeight="15" x14ac:dyDescent="0.25"/>
  <cols>
    <col min="1" max="1" width="49" customWidth="1"/>
    <col min="2" max="2" width="7.140625" customWidth="1"/>
    <col min="3" max="3" width="6.28515625" customWidth="1"/>
    <col min="4" max="4" width="11.5703125" customWidth="1"/>
    <col min="5" max="5" width="12.7109375" customWidth="1"/>
  </cols>
  <sheetData>
    <row r="1" spans="1:5" x14ac:dyDescent="0.25">
      <c r="A1" s="72" t="s">
        <v>116</v>
      </c>
      <c r="B1" s="72"/>
      <c r="C1" s="72"/>
      <c r="D1" s="72"/>
      <c r="E1" s="72"/>
    </row>
    <row r="2" spans="1:5" ht="15.75" thickBot="1" x14ac:dyDescent="0.3">
      <c r="A2" s="73"/>
      <c r="B2" s="73"/>
      <c r="C2" s="73"/>
      <c r="D2" s="73"/>
      <c r="E2" s="73"/>
    </row>
    <row r="3" spans="1:5" x14ac:dyDescent="0.25">
      <c r="A3" s="74" t="s">
        <v>19</v>
      </c>
      <c r="B3" s="76" t="s">
        <v>28</v>
      </c>
      <c r="C3" s="76" t="s">
        <v>29</v>
      </c>
      <c r="D3" s="78" t="s">
        <v>30</v>
      </c>
      <c r="E3" s="80" t="s">
        <v>31</v>
      </c>
    </row>
    <row r="4" spans="1:5" ht="15.75" thickBot="1" x14ac:dyDescent="0.3">
      <c r="A4" s="82"/>
      <c r="B4" s="83"/>
      <c r="C4" s="83"/>
      <c r="D4" s="84"/>
      <c r="E4" s="85"/>
    </row>
    <row r="5" spans="1:5" x14ac:dyDescent="0.25">
      <c r="A5" s="61" t="s">
        <v>33</v>
      </c>
      <c r="B5" s="52"/>
      <c r="C5" s="52"/>
      <c r="D5" s="53"/>
      <c r="E5" s="54"/>
    </row>
    <row r="6" spans="1:5" x14ac:dyDescent="0.25">
      <c r="A6" s="62" t="s">
        <v>117</v>
      </c>
      <c r="B6" s="59" t="s">
        <v>35</v>
      </c>
      <c r="C6" s="60">
        <v>22</v>
      </c>
      <c r="D6" s="70"/>
      <c r="E6" s="34">
        <f>C6*D6</f>
        <v>0</v>
      </c>
    </row>
    <row r="7" spans="1:5" x14ac:dyDescent="0.25">
      <c r="A7" s="62" t="s">
        <v>36</v>
      </c>
      <c r="B7" s="59" t="s">
        <v>35</v>
      </c>
      <c r="C7" s="60">
        <v>1.5</v>
      </c>
      <c r="D7" s="70"/>
      <c r="E7" s="34">
        <f t="shared" ref="E7:E9" si="0">C7*D7</f>
        <v>0</v>
      </c>
    </row>
    <row r="8" spans="1:5" x14ac:dyDescent="0.25">
      <c r="A8" s="62" t="s">
        <v>118</v>
      </c>
      <c r="B8" s="59" t="s">
        <v>38</v>
      </c>
      <c r="C8" s="60">
        <v>3</v>
      </c>
      <c r="D8" s="70"/>
      <c r="E8" s="34">
        <f t="shared" si="0"/>
        <v>0</v>
      </c>
    </row>
    <row r="9" spans="1:5" x14ac:dyDescent="0.25">
      <c r="A9" s="62" t="s">
        <v>119</v>
      </c>
      <c r="B9" s="59" t="s">
        <v>47</v>
      </c>
      <c r="C9" s="60">
        <v>30</v>
      </c>
      <c r="D9" s="70"/>
      <c r="E9" s="34">
        <f t="shared" si="0"/>
        <v>0</v>
      </c>
    </row>
    <row r="10" spans="1:5" x14ac:dyDescent="0.25">
      <c r="A10" s="63" t="s">
        <v>41</v>
      </c>
      <c r="B10" s="58"/>
      <c r="C10" s="58"/>
      <c r="D10" s="29"/>
      <c r="E10" s="64">
        <f>SUM(E6:E9)</f>
        <v>0</v>
      </c>
    </row>
    <row r="11" spans="1:5" x14ac:dyDescent="0.25">
      <c r="A11" s="36" t="s">
        <v>46</v>
      </c>
      <c r="B11" s="27"/>
      <c r="C11" s="27"/>
      <c r="D11" s="27"/>
      <c r="E11" s="38"/>
    </row>
    <row r="12" spans="1:5" x14ac:dyDescent="0.25">
      <c r="A12" s="35" t="s">
        <v>48</v>
      </c>
      <c r="B12" s="27" t="s">
        <v>47</v>
      </c>
      <c r="C12" s="27">
        <v>30</v>
      </c>
      <c r="D12" s="42"/>
      <c r="E12" s="34">
        <f>D12*C12</f>
        <v>0</v>
      </c>
    </row>
    <row r="13" spans="1:5" x14ac:dyDescent="0.25">
      <c r="A13" s="35" t="s">
        <v>72</v>
      </c>
      <c r="B13" s="27" t="s">
        <v>47</v>
      </c>
      <c r="C13" s="27">
        <v>30</v>
      </c>
      <c r="D13" s="42"/>
      <c r="E13" s="34">
        <f t="shared" ref="E13:E20" si="1">D13*C13</f>
        <v>0</v>
      </c>
    </row>
    <row r="14" spans="1:5" x14ac:dyDescent="0.25">
      <c r="A14" s="35" t="s">
        <v>91</v>
      </c>
      <c r="B14" s="27" t="s">
        <v>47</v>
      </c>
      <c r="C14" s="27">
        <v>30</v>
      </c>
      <c r="D14" s="42"/>
      <c r="E14" s="34">
        <f t="shared" si="1"/>
        <v>0</v>
      </c>
    </row>
    <row r="15" spans="1:5" x14ac:dyDescent="0.25">
      <c r="A15" s="35" t="s">
        <v>72</v>
      </c>
      <c r="B15" s="27" t="s">
        <v>47</v>
      </c>
      <c r="C15" s="27">
        <v>30</v>
      </c>
      <c r="D15" s="42"/>
      <c r="E15" s="34">
        <f t="shared" si="1"/>
        <v>0</v>
      </c>
    </row>
    <row r="16" spans="1:5" x14ac:dyDescent="0.25">
      <c r="A16" s="35" t="s">
        <v>73</v>
      </c>
      <c r="B16" s="27" t="s">
        <v>47</v>
      </c>
      <c r="C16" s="27">
        <v>30</v>
      </c>
      <c r="D16" s="42"/>
      <c r="E16" s="34">
        <f t="shared" si="1"/>
        <v>0</v>
      </c>
    </row>
    <row r="17" spans="1:5" x14ac:dyDescent="0.25">
      <c r="A17" s="35" t="s">
        <v>74</v>
      </c>
      <c r="B17" s="27" t="s">
        <v>47</v>
      </c>
      <c r="C17" s="27">
        <v>30</v>
      </c>
      <c r="D17" s="42"/>
      <c r="E17" s="34">
        <f t="shared" si="1"/>
        <v>0</v>
      </c>
    </row>
    <row r="18" spans="1:5" x14ac:dyDescent="0.25">
      <c r="A18" s="35" t="s">
        <v>77</v>
      </c>
      <c r="B18" s="27" t="s">
        <v>47</v>
      </c>
      <c r="C18" s="27">
        <v>30</v>
      </c>
      <c r="D18" s="42"/>
      <c r="E18" s="34">
        <f t="shared" si="1"/>
        <v>0</v>
      </c>
    </row>
    <row r="19" spans="1:5" x14ac:dyDescent="0.25">
      <c r="A19" s="35" t="s">
        <v>76</v>
      </c>
      <c r="B19" s="27" t="s">
        <v>47</v>
      </c>
      <c r="C19" s="27">
        <v>30</v>
      </c>
      <c r="D19" s="42"/>
      <c r="E19" s="34">
        <f t="shared" si="1"/>
        <v>0</v>
      </c>
    </row>
    <row r="20" spans="1:5" x14ac:dyDescent="0.25">
      <c r="A20" s="35" t="s">
        <v>103</v>
      </c>
      <c r="B20" s="27" t="s">
        <v>40</v>
      </c>
      <c r="C20" s="27">
        <v>1</v>
      </c>
      <c r="D20" s="42"/>
      <c r="E20" s="34">
        <f t="shared" si="1"/>
        <v>0</v>
      </c>
    </row>
    <row r="21" spans="1:5" x14ac:dyDescent="0.25">
      <c r="A21" s="36" t="s">
        <v>51</v>
      </c>
      <c r="B21" s="27"/>
      <c r="C21" s="27"/>
      <c r="D21" s="27"/>
      <c r="E21" s="37">
        <f>SUM(E12:E20)</f>
        <v>0</v>
      </c>
    </row>
    <row r="22" spans="1:5" x14ac:dyDescent="0.25">
      <c r="A22" s="35"/>
      <c r="B22" s="27"/>
      <c r="C22" s="27"/>
      <c r="D22" s="27"/>
      <c r="E22" s="38"/>
    </row>
    <row r="23" spans="1:5" ht="15.75" thickBot="1" x14ac:dyDescent="0.3">
      <c r="A23" s="39" t="s">
        <v>27</v>
      </c>
      <c r="B23" s="40"/>
      <c r="C23" s="40"/>
      <c r="D23" s="40"/>
      <c r="E23" s="41">
        <f>E21+E10</f>
        <v>0</v>
      </c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C17" sqref="C17"/>
    </sheetView>
  </sheetViews>
  <sheetFormatPr defaultRowHeight="15" x14ac:dyDescent="0.25"/>
  <cols>
    <col min="1" max="1" width="41" customWidth="1"/>
    <col min="4" max="4" width="12.28515625" customWidth="1"/>
    <col min="5" max="5" width="15.140625" customWidth="1"/>
  </cols>
  <sheetData>
    <row r="1" spans="1:5" x14ac:dyDescent="0.25">
      <c r="A1" s="72" t="s">
        <v>105</v>
      </c>
      <c r="B1" s="72"/>
      <c r="C1" s="72"/>
      <c r="D1" s="72"/>
      <c r="E1" s="72"/>
    </row>
    <row r="2" spans="1:5" ht="15.75" thickBot="1" x14ac:dyDescent="0.3">
      <c r="A2" s="73"/>
      <c r="B2" s="73"/>
      <c r="C2" s="73"/>
      <c r="D2" s="73"/>
      <c r="E2" s="73"/>
    </row>
    <row r="3" spans="1:5" x14ac:dyDescent="0.25">
      <c r="A3" s="74" t="s">
        <v>19</v>
      </c>
      <c r="B3" s="76" t="s">
        <v>28</v>
      </c>
      <c r="C3" s="76" t="s">
        <v>29</v>
      </c>
      <c r="D3" s="78" t="s">
        <v>30</v>
      </c>
      <c r="E3" s="80" t="s">
        <v>31</v>
      </c>
    </row>
    <row r="4" spans="1:5" ht="15.75" thickBot="1" x14ac:dyDescent="0.3">
      <c r="A4" s="75"/>
      <c r="B4" s="77"/>
      <c r="C4" s="77"/>
      <c r="D4" s="79"/>
      <c r="E4" s="81"/>
    </row>
    <row r="5" spans="1:5" x14ac:dyDescent="0.25">
      <c r="A5" s="30" t="s">
        <v>20</v>
      </c>
      <c r="B5" s="31"/>
      <c r="C5" s="31"/>
      <c r="D5" s="31"/>
      <c r="E5" s="32"/>
    </row>
    <row r="6" spans="1:5" x14ac:dyDescent="0.25">
      <c r="A6" s="33" t="s">
        <v>106</v>
      </c>
      <c r="B6" s="57" t="s">
        <v>22</v>
      </c>
      <c r="C6" s="56">
        <v>1</v>
      </c>
      <c r="D6" s="71"/>
      <c r="E6" s="34">
        <f>C6*D6</f>
        <v>0</v>
      </c>
    </row>
    <row r="7" spans="1:5" x14ac:dyDescent="0.25">
      <c r="A7" s="33" t="s">
        <v>21</v>
      </c>
      <c r="B7" s="29" t="s">
        <v>22</v>
      </c>
      <c r="C7" s="27">
        <v>1</v>
      </c>
      <c r="D7" s="71"/>
      <c r="E7" s="34">
        <f>D7*C7</f>
        <v>0</v>
      </c>
    </row>
    <row r="8" spans="1:5" x14ac:dyDescent="0.25">
      <c r="A8" s="35" t="s">
        <v>23</v>
      </c>
      <c r="B8" s="29" t="s">
        <v>22</v>
      </c>
      <c r="C8" s="27">
        <v>1</v>
      </c>
      <c r="D8" s="71"/>
      <c r="E8" s="34">
        <f>D8*C8</f>
        <v>0</v>
      </c>
    </row>
    <row r="9" spans="1:5" x14ac:dyDescent="0.25">
      <c r="A9" s="35" t="s">
        <v>24</v>
      </c>
      <c r="B9" s="29" t="s">
        <v>22</v>
      </c>
      <c r="C9" s="27">
        <v>1</v>
      </c>
      <c r="D9" s="71"/>
      <c r="E9" s="34">
        <f t="shared" ref="E9:E10" si="0">D9*C9</f>
        <v>0</v>
      </c>
    </row>
    <row r="10" spans="1:5" x14ac:dyDescent="0.25">
      <c r="A10" s="35" t="s">
        <v>25</v>
      </c>
      <c r="B10" s="29" t="s">
        <v>22</v>
      </c>
      <c r="C10" s="27">
        <v>1</v>
      </c>
      <c r="D10" s="71"/>
      <c r="E10" s="34">
        <f t="shared" si="0"/>
        <v>0</v>
      </c>
    </row>
    <row r="11" spans="1:5" x14ac:dyDescent="0.25">
      <c r="A11" s="36" t="s">
        <v>26</v>
      </c>
      <c r="B11" s="27"/>
      <c r="C11" s="27"/>
      <c r="D11" s="27"/>
      <c r="E11" s="37">
        <f>SUM(E6:E10)</f>
        <v>0</v>
      </c>
    </row>
    <row r="12" spans="1:5" x14ac:dyDescent="0.25">
      <c r="A12" s="35"/>
      <c r="B12" s="27"/>
      <c r="C12" s="27"/>
      <c r="D12" s="27"/>
      <c r="E12" s="38"/>
    </row>
    <row r="13" spans="1:5" ht="15.75" thickBot="1" x14ac:dyDescent="0.3">
      <c r="A13" s="39" t="s">
        <v>27</v>
      </c>
      <c r="B13" s="40"/>
      <c r="C13" s="40"/>
      <c r="D13" s="40"/>
      <c r="E13" s="41">
        <f>E11</f>
        <v>0</v>
      </c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20" sqref="B20"/>
    </sheetView>
  </sheetViews>
  <sheetFormatPr defaultRowHeight="15" x14ac:dyDescent="0.25"/>
  <cols>
    <col min="1" max="1" width="35.28515625" customWidth="1"/>
    <col min="2" max="2" width="8.28515625" customWidth="1"/>
    <col min="3" max="3" width="7.42578125" customWidth="1"/>
    <col min="4" max="4" width="13" customWidth="1"/>
    <col min="5" max="5" width="13.5703125" customWidth="1"/>
  </cols>
  <sheetData>
    <row r="1" spans="1:5" x14ac:dyDescent="0.25">
      <c r="A1" s="72" t="s">
        <v>107</v>
      </c>
      <c r="B1" s="72"/>
      <c r="C1" s="72"/>
      <c r="D1" s="72"/>
      <c r="E1" s="72"/>
    </row>
    <row r="2" spans="1:5" ht="15.75" thickBot="1" x14ac:dyDescent="0.3">
      <c r="A2" s="73"/>
      <c r="B2" s="73"/>
      <c r="C2" s="73"/>
      <c r="D2" s="73"/>
      <c r="E2" s="73"/>
    </row>
    <row r="3" spans="1:5" x14ac:dyDescent="0.25">
      <c r="A3" s="74" t="s">
        <v>19</v>
      </c>
      <c r="B3" s="76" t="s">
        <v>28</v>
      </c>
      <c r="C3" s="76" t="s">
        <v>29</v>
      </c>
      <c r="D3" s="78" t="s">
        <v>30</v>
      </c>
      <c r="E3" s="80" t="s">
        <v>31</v>
      </c>
    </row>
    <row r="4" spans="1:5" ht="15.75" thickBot="1" x14ac:dyDescent="0.3">
      <c r="A4" s="75"/>
      <c r="B4" s="77"/>
      <c r="C4" s="77"/>
      <c r="D4" s="79"/>
      <c r="E4" s="81"/>
    </row>
    <row r="5" spans="1:5" x14ac:dyDescent="0.25">
      <c r="A5" s="36" t="s">
        <v>46</v>
      </c>
      <c r="B5" s="27"/>
      <c r="C5" s="27"/>
      <c r="D5" s="27"/>
      <c r="E5" s="38"/>
    </row>
    <row r="6" spans="1:5" x14ac:dyDescent="0.25">
      <c r="A6" s="33" t="s">
        <v>80</v>
      </c>
      <c r="B6" s="27" t="s">
        <v>5</v>
      </c>
      <c r="C6" s="27">
        <v>1</v>
      </c>
      <c r="D6" s="27"/>
      <c r="E6" s="34">
        <f>C6*D6</f>
        <v>0</v>
      </c>
    </row>
    <row r="7" spans="1:5" x14ac:dyDescent="0.25">
      <c r="A7" s="33" t="s">
        <v>108</v>
      </c>
      <c r="B7" s="27" t="s">
        <v>5</v>
      </c>
      <c r="C7" s="27">
        <v>1</v>
      </c>
      <c r="D7" s="27"/>
      <c r="E7" s="34">
        <f t="shared" ref="E7:E13" si="0">C7*D7</f>
        <v>0</v>
      </c>
    </row>
    <row r="8" spans="1:5" x14ac:dyDescent="0.25">
      <c r="A8" s="33" t="s">
        <v>109</v>
      </c>
      <c r="B8" s="27" t="s">
        <v>5</v>
      </c>
      <c r="C8" s="27">
        <v>1</v>
      </c>
      <c r="D8" s="27"/>
      <c r="E8" s="34">
        <f t="shared" si="0"/>
        <v>0</v>
      </c>
    </row>
    <row r="9" spans="1:5" x14ac:dyDescent="0.25">
      <c r="A9" s="33" t="s">
        <v>110</v>
      </c>
      <c r="B9" s="27" t="s">
        <v>40</v>
      </c>
      <c r="C9" s="27">
        <v>1</v>
      </c>
      <c r="D9" s="27"/>
      <c r="E9" s="34">
        <f t="shared" si="0"/>
        <v>0</v>
      </c>
    </row>
    <row r="10" spans="1:5" x14ac:dyDescent="0.25">
      <c r="A10" s="33" t="s">
        <v>111</v>
      </c>
      <c r="B10" s="27" t="s">
        <v>5</v>
      </c>
      <c r="C10" s="27">
        <v>1</v>
      </c>
      <c r="D10" s="27"/>
      <c r="E10" s="34">
        <f t="shared" si="0"/>
        <v>0</v>
      </c>
    </row>
    <row r="11" spans="1:5" x14ac:dyDescent="0.25">
      <c r="A11" s="33" t="s">
        <v>112</v>
      </c>
      <c r="B11" s="27" t="s">
        <v>5</v>
      </c>
      <c r="C11" s="27">
        <v>1</v>
      </c>
      <c r="D11" s="27"/>
      <c r="E11" s="34">
        <f t="shared" si="0"/>
        <v>0</v>
      </c>
    </row>
    <row r="12" spans="1:5" x14ac:dyDescent="0.25">
      <c r="A12" s="33" t="s">
        <v>113</v>
      </c>
      <c r="B12" s="27" t="s">
        <v>5</v>
      </c>
      <c r="C12" s="27">
        <v>1</v>
      </c>
      <c r="D12" s="27"/>
      <c r="E12" s="34">
        <f t="shared" si="0"/>
        <v>0</v>
      </c>
    </row>
    <row r="13" spans="1:5" x14ac:dyDescent="0.25">
      <c r="A13" s="33" t="s">
        <v>114</v>
      </c>
      <c r="B13" s="27" t="s">
        <v>40</v>
      </c>
      <c r="C13" s="27">
        <v>1</v>
      </c>
      <c r="D13" s="27"/>
      <c r="E13" s="34">
        <f t="shared" si="0"/>
        <v>0</v>
      </c>
    </row>
    <row r="14" spans="1:5" x14ac:dyDescent="0.25">
      <c r="A14" s="35" t="s">
        <v>115</v>
      </c>
      <c r="B14" s="27" t="s">
        <v>22</v>
      </c>
      <c r="C14" s="27">
        <v>1</v>
      </c>
      <c r="D14" s="27"/>
      <c r="E14" s="34">
        <f>D14*C14</f>
        <v>0</v>
      </c>
    </row>
    <row r="15" spans="1:5" x14ac:dyDescent="0.25">
      <c r="A15" s="36" t="s">
        <v>51</v>
      </c>
      <c r="B15" s="27"/>
      <c r="C15" s="27"/>
      <c r="D15" s="27"/>
      <c r="E15" s="37">
        <f>SUM(E6:E14)</f>
        <v>0</v>
      </c>
    </row>
    <row r="16" spans="1:5" x14ac:dyDescent="0.25">
      <c r="A16" s="35"/>
      <c r="B16" s="27"/>
      <c r="C16" s="27"/>
      <c r="D16" s="27"/>
      <c r="E16" s="38"/>
    </row>
    <row r="17" spans="1:5" ht="15.75" thickBot="1" x14ac:dyDescent="0.3">
      <c r="A17" s="39" t="s">
        <v>27</v>
      </c>
      <c r="B17" s="40"/>
      <c r="C17" s="40"/>
      <c r="D17" s="40"/>
      <c r="E17" s="41">
        <f>+E15</f>
        <v>0</v>
      </c>
    </row>
  </sheetData>
  <mergeCells count="6">
    <mergeCell ref="A1:E2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 stavby</vt:lpstr>
      <vt:lpstr>Manipulační šachta</vt:lpstr>
      <vt:lpstr>Strojní vybavení studny</vt:lpstr>
      <vt:lpstr>Oplocení OPVZ</vt:lpstr>
      <vt:lpstr>Trubní vedení</vt:lpstr>
      <vt:lpstr>Napojení </vt:lpstr>
      <vt:lpstr>Elektropřipojení</vt:lpstr>
      <vt:lpstr>Elektroinst., revize, rozvaděč</vt:lpstr>
      <vt:lpstr>úpravna vody</vt:lpstr>
      <vt:lpstr>Ost náklady stavby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Formánek, Zdeněk</dc:creator>
  <cp:lastModifiedBy>el</cp:lastModifiedBy>
  <cp:lastPrinted>2020-06-04T16:49:54Z</cp:lastPrinted>
  <dcterms:created xsi:type="dcterms:W3CDTF">2018-09-06T06:57:11Z</dcterms:created>
  <dcterms:modified xsi:type="dcterms:W3CDTF">2020-08-18T08:18:23Z</dcterms:modified>
</cp:coreProperties>
</file>